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010x76\Documents\My Documents\Specifications\2020-21\Cleaning services\Unbundle specs\Pricing Schedule\"/>
    </mc:Choice>
  </mc:AlternateContent>
  <bookViews>
    <workbookView xWindow="0" yWindow="0" windowWidth="20490" windowHeight="7620"/>
  </bookViews>
  <sheets>
    <sheet name="Polokwane 3.4" sheetId="37" r:id="rId1"/>
    <sheet name="Nelspruit 3.5" sheetId="43" r:id="rId2"/>
    <sheet name="Thohoyandou 3.6" sheetId="44" r:id="rId3"/>
    <sheet name="Grand Total" sheetId="1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37" l="1"/>
  <c r="E29" i="37"/>
  <c r="E23" i="37"/>
  <c r="E73" i="44"/>
  <c r="E72" i="44"/>
  <c r="E71" i="44"/>
  <c r="E70" i="44"/>
  <c r="E68" i="44"/>
  <c r="E62" i="44"/>
  <c r="E61" i="44"/>
  <c r="E59" i="44"/>
  <c r="E56" i="44"/>
  <c r="E55" i="44"/>
  <c r="E54" i="44"/>
  <c r="E49" i="44"/>
  <c r="E31" i="44"/>
  <c r="E30" i="44"/>
  <c r="E29" i="44"/>
  <c r="E28" i="44"/>
  <c r="E23" i="44"/>
  <c r="E58" i="43"/>
  <c r="E57" i="43"/>
  <c r="E56" i="43"/>
  <c r="E55" i="43"/>
  <c r="E53" i="43"/>
  <c r="E48" i="43"/>
  <c r="E47" i="43"/>
  <c r="E45" i="43"/>
  <c r="E42" i="43"/>
  <c r="E41" i="43"/>
  <c r="E36" i="43"/>
  <c r="E20" i="43"/>
  <c r="E19" i="43"/>
  <c r="E31" i="37"/>
  <c r="E73" i="37"/>
  <c r="E72" i="37"/>
  <c r="E71" i="37"/>
  <c r="E70" i="37"/>
  <c r="E68" i="37"/>
  <c r="E63" i="37"/>
  <c r="E61" i="37"/>
  <c r="E59" i="37"/>
  <c r="E56" i="37"/>
  <c r="E55" i="37"/>
  <c r="E54" i="37"/>
  <c r="E49" i="37"/>
  <c r="E32" i="37"/>
  <c r="E30" i="37"/>
  <c r="E44" i="43"/>
  <c r="E58" i="44"/>
  <c r="E58" i="37"/>
  <c r="E87" i="44"/>
  <c r="E88" i="44" s="1"/>
  <c r="E74" i="44"/>
  <c r="E69" i="44"/>
  <c r="E67" i="44"/>
  <c r="E66" i="44"/>
  <c r="E65" i="44"/>
  <c r="E64" i="44"/>
  <c r="E63" i="44"/>
  <c r="E60" i="44"/>
  <c r="E57" i="44"/>
  <c r="E53" i="44"/>
  <c r="E52" i="44"/>
  <c r="E51" i="44"/>
  <c r="E50" i="44"/>
  <c r="E48" i="44"/>
  <c r="E47" i="44"/>
  <c r="E46" i="44"/>
  <c r="E32" i="44"/>
  <c r="E27" i="44"/>
  <c r="E26" i="44"/>
  <c r="E25" i="44"/>
  <c r="E24" i="44"/>
  <c r="E22" i="44"/>
  <c r="E21" i="44"/>
  <c r="E20" i="44"/>
  <c r="E19" i="44"/>
  <c r="J5" i="44"/>
  <c r="G5" i="44"/>
  <c r="D5" i="44"/>
  <c r="K5" i="44" s="1"/>
  <c r="E72" i="43"/>
  <c r="E73" i="43" s="1"/>
  <c r="E59" i="43"/>
  <c r="E54" i="43"/>
  <c r="E52" i="43"/>
  <c r="E51" i="43"/>
  <c r="E50" i="43"/>
  <c r="E49" i="43"/>
  <c r="E46" i="43"/>
  <c r="E43" i="43"/>
  <c r="E40" i="43"/>
  <c r="E39" i="43"/>
  <c r="E38" i="43"/>
  <c r="E37" i="43"/>
  <c r="E35" i="43"/>
  <c r="E34" i="43"/>
  <c r="J5" i="43"/>
  <c r="G5" i="43"/>
  <c r="D5" i="43"/>
  <c r="E87" i="37"/>
  <c r="E74" i="37"/>
  <c r="E69" i="37"/>
  <c r="E67" i="37"/>
  <c r="E66" i="37"/>
  <c r="E65" i="37"/>
  <c r="E64" i="37"/>
  <c r="E60" i="37"/>
  <c r="E57" i="37"/>
  <c r="E53" i="37"/>
  <c r="E52" i="37"/>
  <c r="E51" i="37"/>
  <c r="E50" i="37"/>
  <c r="E48" i="37"/>
  <c r="E47" i="37"/>
  <c r="E46" i="37"/>
  <c r="E28" i="37"/>
  <c r="E27" i="37"/>
  <c r="E26" i="37"/>
  <c r="E25" i="37"/>
  <c r="E24" i="37"/>
  <c r="E22" i="37"/>
  <c r="E21" i="37"/>
  <c r="E20" i="37"/>
  <c r="E19" i="37"/>
  <c r="J5" i="37"/>
  <c r="G5" i="37"/>
  <c r="D5" i="37"/>
  <c r="K5" i="37" s="1"/>
  <c r="K5" i="43" l="1"/>
  <c r="K6" i="43" s="1"/>
  <c r="K8" i="43" s="1"/>
  <c r="K10" i="43" s="1"/>
  <c r="K12" i="43" s="1"/>
  <c r="K14" i="43" s="1"/>
  <c r="K6" i="44"/>
  <c r="K8" i="44" s="1"/>
  <c r="K10" i="44" s="1"/>
  <c r="K12" i="44" s="1"/>
  <c r="K14" i="44" s="1"/>
  <c r="E21" i="43"/>
  <c r="E23" i="43" s="1"/>
  <c r="E25" i="43" s="1"/>
  <c r="E27" i="43" s="1"/>
  <c r="E29" i="43" s="1"/>
  <c r="E30" i="43" s="1"/>
  <c r="E87" i="43" s="1"/>
  <c r="E75" i="44"/>
  <c r="E77" i="44" s="1"/>
  <c r="E79" i="44" s="1"/>
  <c r="E81" i="44" s="1"/>
  <c r="E83" i="44" s="1"/>
  <c r="E33" i="44"/>
  <c r="E35" i="44" s="1"/>
  <c r="E37" i="44" s="1"/>
  <c r="E39" i="44" s="1"/>
  <c r="E41" i="44" s="1"/>
  <c r="E60" i="43"/>
  <c r="E62" i="43" s="1"/>
  <c r="E64" i="43" s="1"/>
  <c r="E66" i="43" s="1"/>
  <c r="E68" i="43" s="1"/>
  <c r="E90" i="44"/>
  <c r="E92" i="44" s="1"/>
  <c r="E94" i="44" s="1"/>
  <c r="E96" i="44" s="1"/>
  <c r="E75" i="43"/>
  <c r="E77" i="43" s="1"/>
  <c r="E79" i="43" s="1"/>
  <c r="E81" i="43" s="1"/>
  <c r="E88" i="37"/>
  <c r="E90" i="37" s="1"/>
  <c r="E92" i="37" s="1"/>
  <c r="E94" i="37" s="1"/>
  <c r="E96" i="37" s="1"/>
  <c r="K6" i="37"/>
  <c r="K8" i="37" s="1"/>
  <c r="K10" i="37" s="1"/>
  <c r="K12" i="37" s="1"/>
  <c r="K14" i="37" s="1"/>
  <c r="E75" i="37"/>
  <c r="E77" i="37" s="1"/>
  <c r="E79" i="37" s="1"/>
  <c r="E81" i="37" s="1"/>
  <c r="E83" i="37" s="1"/>
  <c r="E33" i="37"/>
  <c r="E35" i="37" s="1"/>
  <c r="E37" i="37" s="1"/>
  <c r="E39" i="37" s="1"/>
  <c r="E41" i="37" s="1"/>
  <c r="E42" i="44" l="1"/>
  <c r="E102" i="44" s="1"/>
  <c r="E97" i="44"/>
  <c r="E104" i="44" s="1"/>
  <c r="K15" i="44"/>
  <c r="E101" i="44" s="1"/>
  <c r="E84" i="44"/>
  <c r="E103" i="44" s="1"/>
  <c r="K15" i="43"/>
  <c r="E86" i="43" s="1"/>
  <c r="E82" i="43"/>
  <c r="E89" i="43" s="1"/>
  <c r="E69" i="43"/>
  <c r="E88" i="43" s="1"/>
  <c r="K15" i="37"/>
  <c r="E101" i="37" s="1"/>
  <c r="E84" i="37"/>
  <c r="E103" i="37" s="1"/>
  <c r="E97" i="37"/>
  <c r="E104" i="37" s="1"/>
  <c r="E42" i="37"/>
  <c r="E102" i="37" s="1"/>
  <c r="E105" i="44" l="1"/>
  <c r="B7" i="14" s="1"/>
  <c r="E90" i="43"/>
  <c r="B6" i="14" s="1"/>
  <c r="E105" i="37"/>
  <c r="B5" i="14" s="1"/>
  <c r="B8" i="14" l="1"/>
  <c r="B9" i="14" s="1"/>
  <c r="B10" i="14" s="1"/>
</calcChain>
</file>

<file path=xl/sharedStrings.xml><?xml version="1.0" encoding="utf-8"?>
<sst xmlns="http://schemas.openxmlformats.org/spreadsheetml/2006/main" count="484" uniqueCount="174">
  <si>
    <t>HYGIENE SERVICES &amp; CONSUMABLES</t>
  </si>
  <si>
    <t>Automatic air freshners and refills</t>
  </si>
  <si>
    <t>Paper towel dispensers</t>
  </si>
  <si>
    <t>Waste Bins and bags</t>
  </si>
  <si>
    <t>Foam Soap dispenser and refills</t>
  </si>
  <si>
    <t>Seat Sprays and refills</t>
  </si>
  <si>
    <t>Toilet Roll holders TR3</t>
  </si>
  <si>
    <t>She Bins</t>
  </si>
  <si>
    <t>Monthly</t>
  </si>
  <si>
    <t>Monthly supply</t>
  </si>
  <si>
    <t>PEST CONTROL</t>
  </si>
  <si>
    <t>When required</t>
  </si>
  <si>
    <t>GRAND TOTAL</t>
  </si>
  <si>
    <t xml:space="preserve">    Table</t>
  </si>
  <si>
    <t>Table 3.4</t>
  </si>
  <si>
    <t>Table 3.5</t>
  </si>
  <si>
    <t>Table 3.6</t>
  </si>
  <si>
    <t>Worksheet Sub- Total</t>
  </si>
  <si>
    <t>CLEANING PERSONNEL  PRICE STRUCTURE</t>
  </si>
  <si>
    <t>Hygiene Services and consumables  Yr 2 (with escalation + profit)</t>
  </si>
  <si>
    <t>Hygiene Services and consumables  Yr 3 (with escalation+ profit)</t>
  </si>
  <si>
    <t>Hygiene Services and consumables Yr 4 (with escalation + profit)</t>
  </si>
  <si>
    <t>Hygiene Services and consumables  Yr 5 (with escalation + profit)</t>
  </si>
  <si>
    <t>DESCRIPTION</t>
  </si>
  <si>
    <t>QUANTITY</t>
  </si>
  <si>
    <t>Mops - colour coded (Green) kitchens - per quarter</t>
  </si>
  <si>
    <t>Mops - colour coded (Blue) toilets - per quarter</t>
  </si>
  <si>
    <t>Household Brooms + Dustpans</t>
  </si>
  <si>
    <t>Wet floor caution signs</t>
  </si>
  <si>
    <t>Low noise  vacuum cleaners</t>
  </si>
  <si>
    <t>6 monthly</t>
  </si>
  <si>
    <t>Annually</t>
  </si>
  <si>
    <t>CLEANING  MATERIAL + CONSUMABLES</t>
  </si>
  <si>
    <t>Refuse bags 35 micron (20 per pack)</t>
  </si>
  <si>
    <t>Glass and window cleaning material 10 litres</t>
  </si>
  <si>
    <t>Long  and short feather duster</t>
  </si>
  <si>
    <t>Multi purpose Cleaner- 25 litres</t>
  </si>
  <si>
    <t>Toilet Bowl Cleaner 25 litres</t>
  </si>
  <si>
    <t>Pest Control  Yr 2 (with escalation + profit)</t>
  </si>
  <si>
    <t>Pest Control  Yr 3 (with escalation + profit)</t>
  </si>
  <si>
    <t>Pest Control  Yr 4 (with escalation + profit)</t>
  </si>
  <si>
    <t>Pest Control  Yr 5 (with escalation + profit)</t>
  </si>
  <si>
    <t>Table</t>
  </si>
  <si>
    <t>Total</t>
  </si>
  <si>
    <t>SERVICE</t>
  </si>
  <si>
    <t xml:space="preserve">  Cleaning Materials Yr 2 (with escalation + profit)</t>
  </si>
  <si>
    <t>Once off</t>
  </si>
  <si>
    <t xml:space="preserve"> Fortnightly service</t>
  </si>
  <si>
    <t>Single buckets- offices (for the duration of the contract)</t>
  </si>
  <si>
    <t>FREQUENCY</t>
  </si>
  <si>
    <t>Quarterly</t>
  </si>
  <si>
    <t>Microfibre Dust Cloths (pack of 10)</t>
  </si>
  <si>
    <t>Spray bottles (500ml)</t>
  </si>
  <si>
    <t>Bleach 25 litres</t>
  </si>
  <si>
    <t>Ladders  1 x short</t>
  </si>
  <si>
    <t>Six monthly</t>
  </si>
  <si>
    <t>Paper towels (pack of 6)</t>
  </si>
  <si>
    <t xml:space="preserve">Monthly </t>
  </si>
  <si>
    <t>ANNUAL COST</t>
  </si>
  <si>
    <t>Household gloves (box of 20)</t>
  </si>
  <si>
    <t>Cleaning Latex  gloves (box of 20)</t>
  </si>
  <si>
    <t>Dust Masks SABS approved ( box of 10)</t>
  </si>
  <si>
    <t>Pledge Oil- 250ml (pack of 6)</t>
  </si>
  <si>
    <t>PRODUCT/SERVICE</t>
  </si>
  <si>
    <t>Contingency hand towels (pack of 6)</t>
  </si>
  <si>
    <t>Toilet Rolls (bale of 48)</t>
  </si>
  <si>
    <t>Heavy duty stripper 25 litres</t>
  </si>
  <si>
    <t xml:space="preserve">PROVISION OF CLEANING, HYGEINE AND PEST CONTROL SERVICES FOR GPAA </t>
  </si>
  <si>
    <t xml:space="preserve"> NAME OF BIDDER:</t>
  </si>
  <si>
    <t>PRICING PROPOSALS</t>
  </si>
  <si>
    <t>Year 1</t>
  </si>
  <si>
    <t>Deep Cleaning  of ablution facilities  including urinals</t>
  </si>
  <si>
    <t>TOTAL</t>
  </si>
  <si>
    <t>annually</t>
  </si>
  <si>
    <t>QTY</t>
  </si>
  <si>
    <t>Sub-Total</t>
  </si>
  <si>
    <t>Monthly rental and  Re-fill as required</t>
  </si>
  <si>
    <t>Monthly rental</t>
  </si>
  <si>
    <t>Monthly rentaland Re-fill as required</t>
  </si>
  <si>
    <t>Hygiene Services and consumables  Yr 1 (with+ profit)</t>
  </si>
  <si>
    <t>Total Year 1</t>
  </si>
  <si>
    <t>Total Year 2</t>
  </si>
  <si>
    <t>Total Year 3</t>
  </si>
  <si>
    <t>Total Year 4</t>
  </si>
  <si>
    <t>Total Year 5</t>
  </si>
  <si>
    <t>RATE PER MONTH- CLEANER</t>
  </si>
  <si>
    <t>ANNUAL TOTAL</t>
  </si>
  <si>
    <t>Cleaning Materials Yr 1 + profit</t>
  </si>
  <si>
    <t xml:space="preserve">Annual        escalation    in %  </t>
  </si>
  <si>
    <t>Cleaning Materials Yr 3 (with escalation + profit)</t>
  </si>
  <si>
    <t>Cleaning Materials Yr 4 (with escalation + profit)</t>
  </si>
  <si>
    <t>Cleaning Materials Yr 5 (with escalation + profit)</t>
  </si>
  <si>
    <t xml:space="preserve">Spray and gel for cockroaches, ants, bees and all other flying insects. Poison for rats, mice &amp; rats (rodents)      (in square meters)                                                      </t>
  </si>
  <si>
    <t>annual price escalation in % for Y3</t>
  </si>
  <si>
    <t>annual price escalation in % for Y5</t>
  </si>
  <si>
    <t>annual price escalation in % for Y4</t>
  </si>
  <si>
    <t>annual price escalation in % for Y2</t>
  </si>
  <si>
    <t>Annual price Escalation in % for Y2</t>
  </si>
  <si>
    <t>Annual price Escalation in % for Y5</t>
  </si>
  <si>
    <t>Annual price Escalation in % for Y4</t>
  </si>
  <si>
    <t>Annual price Escalation in % for Y3</t>
  </si>
  <si>
    <t>LABOUR Cost + profit</t>
  </si>
  <si>
    <t>6 monthly  (twice a year)</t>
  </si>
  <si>
    <t xml:space="preserve">Pine Gel - 25 litres </t>
  </si>
  <si>
    <t xml:space="preserve">Solu seal floor polish 5 litres  </t>
  </si>
  <si>
    <t xml:space="preserve">Dishwashing liquid  25 litres </t>
  </si>
  <si>
    <t>Pledge Polish -wood 400ml-(Pack of 6)</t>
  </si>
  <si>
    <t>Kitchen swabs (pack of 10)</t>
  </si>
  <si>
    <t>Dish towels</t>
  </si>
  <si>
    <t>Window squdgee short</t>
  </si>
  <si>
    <t>Short extension cord</t>
  </si>
  <si>
    <t>CLEANING SERVICES  PRICE STRUCTURE: THOHOYANDOU OFFICE</t>
  </si>
  <si>
    <t>CLEANING SERVICES  PRICE STRUCTURE: NELSPRUIT OFFICE</t>
  </si>
  <si>
    <t>CLEANING SERVICES  PRICE STRUCTURE: POLOKWANE OFFICE</t>
  </si>
  <si>
    <t>Surface sanitiser with 70-90% alcohol content 25 l</t>
  </si>
  <si>
    <t>Surface sanitiser with 70-90% alcohol content 25l</t>
  </si>
  <si>
    <t>Carpert and upholstery cleaning  Yr 3 (with escalation+ profit)</t>
  </si>
  <si>
    <t>Carpert and upholstery cleaning  Yr 1 (with+ profit)</t>
  </si>
  <si>
    <t>Carpert and uholstery cleaning Yr 2 (with escalation + profit)</t>
  </si>
  <si>
    <t>Carpert and upholstery cleaning Yr 4 (with escalation + profit)</t>
  </si>
  <si>
    <t>Carpert and upholstery cleaning  Yr 5 (with escalation + profit)</t>
  </si>
  <si>
    <t>Monthly rental and Re-fill as required</t>
  </si>
  <si>
    <t>Capert Cleaning (estimate 266m2)</t>
  </si>
  <si>
    <t>Upholstery cleaning (estimate 60 chairs)</t>
  </si>
  <si>
    <t>Contingency toilet paper (pack of 48)</t>
  </si>
  <si>
    <t>Capert Cleaning (estimate 280m2)</t>
  </si>
  <si>
    <t>Upholstery cleaning (estimate 45 chairs)</t>
  </si>
  <si>
    <t>Capert Cleaning (estimate 198m2)</t>
  </si>
  <si>
    <t>Upholstery cleaning ( 50 chairs)</t>
  </si>
  <si>
    <t>N/A</t>
  </si>
  <si>
    <t>SUB-TOTAL</t>
  </si>
  <si>
    <t>VAT</t>
  </si>
  <si>
    <t>GRAND TOTAL (CONTRACT VALUE</t>
  </si>
  <si>
    <r>
      <t xml:space="preserve">Note: </t>
    </r>
    <r>
      <rPr>
        <sz val="11"/>
        <color theme="1"/>
        <rFont val="Arial"/>
        <family val="2"/>
      </rPr>
      <t>VAT is only applicable to VAT vendors only, if you are not VAT vendor, the sub-total will be used as Grand total ( Contract Value)</t>
    </r>
  </si>
  <si>
    <t>COST PER SQM</t>
  </si>
  <si>
    <t>SIZE</t>
  </si>
  <si>
    <t>Signature</t>
  </si>
  <si>
    <t>Date</t>
  </si>
  <si>
    <t>Incomplete pricing schedules (SBD3.4-SBD 3.6) may lead to disqualification. Only the attached pricing schedule SBD3.4- SBD 3.6 will be accepted for evaluation purposes.</t>
  </si>
  <si>
    <t>Incomplete pricing schedules (SBD3.4-SBD 3.6) may lead to disqualification. Only the attached pricing schedule SBD 3.4- SBD 3.6 will be accepted for evaluation purposes.</t>
  </si>
  <si>
    <t xml:space="preserve">  COST  per quantity</t>
  </si>
  <si>
    <t>Unit cost per quantity</t>
  </si>
  <si>
    <t>SUB-TOTAL COST OF LABOUR  (3.4-A)</t>
  </si>
  <si>
    <t>SUB-TOTAL COST OF HYGIENE AND CONSUMABLES (3.4-B)</t>
  </si>
  <si>
    <t>SUB-TOTAL COST OF CLEANING MATERIALS  (3.4-C)</t>
  </si>
  <si>
    <t>SUB-TOTAL COST OF PEST CONTROL SERVICES (3.4-D)</t>
  </si>
  <si>
    <t>Add Sub totals 3.4-A-3.4-D</t>
  </si>
  <si>
    <t>HYGIENCE SERVICE AND CONSUMABLE                                       3.4-B</t>
  </si>
  <si>
    <t>PEST CONTROL                                                                               3.4 -D</t>
  </si>
  <si>
    <t>TOTAL 3.4</t>
  </si>
  <si>
    <t>LABOUR                                                                                           3.4-A</t>
  </si>
  <si>
    <t>CLEANING MATERIAL AND CONSUMABLE                                      3.4 -C</t>
  </si>
  <si>
    <t>SUB-TOTAL COST OF LABOUR  (3.5-A)</t>
  </si>
  <si>
    <t>SUB-TOTAL COST OF HYGIENE AND CONSUMABLES (3.5-B)</t>
  </si>
  <si>
    <t>SUB-TOTAL COST OF CLEANING MATERIALS  (3.5-C)</t>
  </si>
  <si>
    <t>SUB-TOTAL COST OF PEST CONTROL SERVICES (3.-5D)</t>
  </si>
  <si>
    <t>Add Sub totals 3.5-A-3.5-D</t>
  </si>
  <si>
    <t>HYGIENCE SERVICE AND CONSUMABLE                                       3.5-B</t>
  </si>
  <si>
    <t>PEST CONTROL                                                                               3.5 -D</t>
  </si>
  <si>
    <t>TOTAL 3.5</t>
  </si>
  <si>
    <t>LABOUR                                                                                           3.5-A</t>
  </si>
  <si>
    <t>CLEANING MATERIAL AND CONSUMABLE                                      3.5 -C</t>
  </si>
  <si>
    <t>SUB-TOTAL COST OF LABOUR  (3.6-A)</t>
  </si>
  <si>
    <t>SUB-TOTAL COST OF HYGIENE AND CONSUMABLES (3.6-B)</t>
  </si>
  <si>
    <t>SUB-TOTAL COST OF CLEANING MATERIALS  (3.6-C)</t>
  </si>
  <si>
    <t>Add Sub totals 3.6-A-3.6-D</t>
  </si>
  <si>
    <t>TOTAL 3.6</t>
  </si>
  <si>
    <t>SUB-TOTAL COST OF PEST CONTROL SERVICES (3.-6D)</t>
  </si>
  <si>
    <t>PEST CONTROL                                                                                3.6 -D</t>
  </si>
  <si>
    <t>CLEANING MATERIAL AND CONSUMABLE                                       3.6 -C</t>
  </si>
  <si>
    <t>HYGIENCE SERVICE AND CONSUMABLE                                         3.6-B</t>
  </si>
  <si>
    <t>LABOUR                                                                                            3.6-A</t>
  </si>
  <si>
    <t>Incomplete pricing schedules (SBD3.4-SBD 3.6) 6may lead to disqualification. Only the attached pricing schedule SBD3.4- SBD 3.6 will be accepted for evaluation purposes.</t>
  </si>
  <si>
    <t xml:space="preserve">  COST per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</si>
</sst>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3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9" fillId="0" borderId="0" xfId="0" applyFont="1"/>
    <xf numFmtId="0" fontId="3" fillId="0" borderId="25" xfId="0" applyFont="1" applyBorder="1" applyAlignment="1">
      <alignment horizontal="center" wrapText="1"/>
    </xf>
    <xf numFmtId="0" fontId="3" fillId="0" borderId="22" xfId="0" applyFont="1" applyBorder="1" applyAlignment="1">
      <alignment horizontal="center"/>
    </xf>
    <xf numFmtId="0" fontId="3" fillId="0" borderId="28" xfId="0" applyFont="1" applyBorder="1"/>
    <xf numFmtId="4" fontId="3" fillId="2" borderId="3" xfId="0" applyNumberFormat="1" applyFont="1" applyFill="1" applyBorder="1"/>
    <xf numFmtId="4" fontId="3" fillId="2" borderId="26" xfId="0" applyNumberFormat="1" applyFont="1" applyFill="1" applyBorder="1"/>
    <xf numFmtId="43" fontId="3" fillId="2" borderId="27" xfId="1" applyFont="1" applyFill="1" applyBorder="1"/>
    <xf numFmtId="43" fontId="3" fillId="2" borderId="29" xfId="1" applyFont="1" applyFill="1" applyBorder="1"/>
    <xf numFmtId="0" fontId="2" fillId="0" borderId="0" xfId="0" applyFont="1" applyProtection="1"/>
    <xf numFmtId="0" fontId="3" fillId="0" borderId="0" xfId="0" applyFont="1" applyProtection="1"/>
    <xf numFmtId="0" fontId="4" fillId="3" borderId="3" xfId="0" applyFont="1" applyFill="1" applyBorder="1" applyProtection="1"/>
    <xf numFmtId="0" fontId="4" fillId="3" borderId="3" xfId="0" applyFont="1" applyFill="1" applyBorder="1" applyAlignment="1" applyProtection="1">
      <alignment horizontal="center" wrapText="1"/>
    </xf>
    <xf numFmtId="0" fontId="3" fillId="0" borderId="10" xfId="0" applyFont="1" applyBorder="1" applyProtection="1"/>
    <xf numFmtId="43" fontId="3" fillId="2" borderId="10" xfId="1" applyFont="1" applyFill="1" applyBorder="1" applyProtection="1"/>
    <xf numFmtId="0" fontId="3" fillId="0" borderId="10" xfId="1" applyNumberFormat="1" applyFont="1" applyBorder="1" applyProtection="1"/>
    <xf numFmtId="0" fontId="5" fillId="2" borderId="3" xfId="0" applyFont="1" applyFill="1" applyBorder="1" applyAlignment="1" applyProtection="1"/>
    <xf numFmtId="0" fontId="3" fillId="0" borderId="3" xfId="0" applyFont="1" applyBorder="1" applyAlignment="1" applyProtection="1"/>
    <xf numFmtId="43" fontId="3" fillId="2" borderId="3" xfId="1" applyFont="1" applyFill="1" applyBorder="1" applyProtection="1"/>
    <xf numFmtId="0" fontId="5" fillId="2" borderId="3" xfId="0" applyFont="1" applyFill="1" applyBorder="1" applyAlignment="1" applyProtection="1">
      <alignment horizontal="right"/>
    </xf>
    <xf numFmtId="0" fontId="3" fillId="0" borderId="3" xfId="0" applyFont="1" applyBorder="1" applyAlignment="1" applyProtection="1">
      <alignment horizontal="right"/>
    </xf>
    <xf numFmtId="0" fontId="4" fillId="0" borderId="3" xfId="0" applyFont="1" applyBorder="1" applyAlignment="1" applyProtection="1"/>
    <xf numFmtId="43" fontId="4" fillId="2" borderId="3" xfId="1" applyFont="1" applyFill="1" applyBorder="1" applyAlignment="1" applyProtection="1"/>
    <xf numFmtId="0" fontId="4" fillId="3" borderId="24" xfId="0" applyFont="1" applyFill="1" applyBorder="1" applyProtection="1"/>
    <xf numFmtId="0" fontId="4" fillId="3" borderId="12" xfId="0" applyFont="1" applyFill="1" applyBorder="1" applyProtection="1"/>
    <xf numFmtId="0" fontId="4" fillId="3" borderId="12" xfId="0" applyFont="1" applyFill="1" applyBorder="1" applyAlignment="1" applyProtection="1">
      <alignment wrapText="1"/>
    </xf>
    <xf numFmtId="0" fontId="3" fillId="0" borderId="3" xfId="0" applyFont="1" applyBorder="1" applyAlignment="1" applyProtection="1">
      <alignment wrapText="1"/>
    </xf>
    <xf numFmtId="0" fontId="3" fillId="0" borderId="3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wrapText="1"/>
    </xf>
    <xf numFmtId="0" fontId="3" fillId="2" borderId="3" xfId="0" applyFont="1" applyFill="1" applyBorder="1" applyAlignment="1" applyProtection="1">
      <alignment horizontal="center"/>
    </xf>
    <xf numFmtId="0" fontId="3" fillId="0" borderId="3" xfId="0" applyFont="1" applyBorder="1" applyProtection="1"/>
    <xf numFmtId="0" fontId="5" fillId="0" borderId="3" xfId="0" applyFont="1" applyBorder="1" applyAlignment="1" applyProtection="1">
      <alignment horizontal="center" wrapText="1"/>
    </xf>
    <xf numFmtId="0" fontId="3" fillId="0" borderId="5" xfId="0" applyFont="1" applyBorder="1" applyAlignment="1" applyProtection="1"/>
    <xf numFmtId="43" fontId="3" fillId="2" borderId="3" xfId="0" applyNumberFormat="1" applyFont="1" applyFill="1" applyBorder="1" applyProtection="1"/>
    <xf numFmtId="0" fontId="4" fillId="2" borderId="5" xfId="0" applyFont="1" applyFill="1" applyBorder="1" applyAlignment="1" applyProtection="1"/>
    <xf numFmtId="43" fontId="3" fillId="2" borderId="3" xfId="0" applyNumberFormat="1" applyFont="1" applyFill="1" applyBorder="1" applyAlignment="1" applyProtection="1"/>
    <xf numFmtId="0" fontId="3" fillId="0" borderId="0" xfId="0" applyFont="1" applyBorder="1" applyAlignment="1" applyProtection="1"/>
    <xf numFmtId="0" fontId="4" fillId="0" borderId="5" xfId="0" applyFont="1" applyBorder="1" applyAlignment="1" applyProtection="1"/>
    <xf numFmtId="43" fontId="4" fillId="2" borderId="3" xfId="0" applyNumberFormat="1" applyFont="1" applyFill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/>
    </xf>
    <xf numFmtId="0" fontId="4" fillId="3" borderId="3" xfId="0" applyFont="1" applyFill="1" applyBorder="1" applyAlignment="1" applyProtection="1">
      <alignment horizontal="center"/>
    </xf>
    <xf numFmtId="0" fontId="4" fillId="6" borderId="3" xfId="0" applyFont="1" applyFill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43" fontId="3" fillId="2" borderId="3" xfId="1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left" wrapText="1"/>
    </xf>
    <xf numFmtId="0" fontId="3" fillId="0" borderId="3" xfId="0" applyFont="1" applyBorder="1" applyAlignment="1" applyProtection="1">
      <alignment horizontal="left"/>
    </xf>
    <xf numFmtId="0" fontId="3" fillId="0" borderId="11" xfId="0" applyFont="1" applyBorder="1" applyAlignment="1" applyProtection="1"/>
    <xf numFmtId="43" fontId="3" fillId="2" borderId="11" xfId="0" applyNumberFormat="1" applyFont="1" applyFill="1" applyBorder="1" applyAlignment="1" applyProtection="1"/>
    <xf numFmtId="0" fontId="3" fillId="0" borderId="0" xfId="0" applyFont="1" applyBorder="1" applyAlignment="1" applyProtection="1">
      <alignment horizontal="left"/>
    </xf>
    <xf numFmtId="0" fontId="4" fillId="2" borderId="0" xfId="0" applyFont="1" applyFill="1" applyBorder="1" applyAlignment="1" applyProtection="1"/>
    <xf numFmtId="0" fontId="3" fillId="0" borderId="10" xfId="0" applyFont="1" applyBorder="1" applyAlignment="1" applyProtection="1"/>
    <xf numFmtId="43" fontId="3" fillId="2" borderId="10" xfId="0" applyNumberFormat="1" applyFont="1" applyFill="1" applyBorder="1" applyAlignment="1" applyProtection="1"/>
    <xf numFmtId="43" fontId="4" fillId="2" borderId="19" xfId="0" applyNumberFormat="1" applyFont="1" applyFill="1" applyBorder="1" applyAlignment="1" applyProtection="1">
      <alignment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left" wrapText="1"/>
    </xf>
    <xf numFmtId="0" fontId="6" fillId="2" borderId="0" xfId="0" applyFont="1" applyFill="1" applyBorder="1" applyAlignment="1" applyProtection="1"/>
    <xf numFmtId="0" fontId="3" fillId="0" borderId="11" xfId="0" applyFont="1" applyBorder="1" applyProtection="1"/>
    <xf numFmtId="3" fontId="3" fillId="0" borderId="3" xfId="0" applyNumberFormat="1" applyFont="1" applyBorder="1" applyAlignment="1" applyProtection="1">
      <alignment horizontal="center"/>
    </xf>
    <xf numFmtId="0" fontId="3" fillId="0" borderId="16" xfId="0" applyFont="1" applyBorder="1" applyAlignment="1" applyProtection="1">
      <alignment wrapText="1"/>
    </xf>
    <xf numFmtId="0" fontId="3" fillId="2" borderId="3" xfId="0" applyFont="1" applyFill="1" applyBorder="1" applyProtection="1"/>
    <xf numFmtId="0" fontId="3" fillId="2" borderId="0" xfId="0" applyFont="1" applyFill="1" applyBorder="1" applyProtection="1"/>
    <xf numFmtId="0" fontId="3" fillId="0" borderId="22" xfId="0" applyFont="1" applyBorder="1" applyAlignment="1" applyProtection="1"/>
    <xf numFmtId="0" fontId="3" fillId="0" borderId="7" xfId="0" applyFont="1" applyBorder="1" applyAlignment="1" applyProtection="1"/>
    <xf numFmtId="0" fontId="3" fillId="0" borderId="0" xfId="0" applyFont="1" applyBorder="1" applyProtection="1"/>
    <xf numFmtId="0" fontId="3" fillId="2" borderId="18" xfId="0" applyFont="1" applyFill="1" applyBorder="1" applyAlignment="1" applyProtection="1"/>
    <xf numFmtId="0" fontId="3" fillId="2" borderId="6" xfId="0" applyFont="1" applyFill="1" applyBorder="1" applyAlignment="1" applyProtection="1"/>
    <xf numFmtId="0" fontId="3" fillId="2" borderId="7" xfId="0" applyFont="1" applyFill="1" applyBorder="1" applyAlignment="1" applyProtection="1"/>
    <xf numFmtId="0" fontId="3" fillId="2" borderId="3" xfId="0" applyFont="1" applyFill="1" applyBorder="1" applyAlignment="1" applyProtection="1"/>
    <xf numFmtId="0" fontId="3" fillId="0" borderId="23" xfId="0" applyFont="1" applyBorder="1" applyAlignment="1" applyProtection="1"/>
    <xf numFmtId="0" fontId="3" fillId="0" borderId="13" xfId="0" applyFont="1" applyBorder="1" applyAlignment="1" applyProtection="1"/>
    <xf numFmtId="0" fontId="4" fillId="0" borderId="15" xfId="0" applyFont="1" applyBorder="1" applyAlignment="1" applyProtection="1">
      <alignment wrapText="1"/>
    </xf>
    <xf numFmtId="0" fontId="4" fillId="0" borderId="21" xfId="0" applyFont="1" applyBorder="1" applyAlignment="1" applyProtection="1">
      <alignment wrapText="1"/>
    </xf>
    <xf numFmtId="0" fontId="4" fillId="0" borderId="17" xfId="0" applyFont="1" applyBorder="1" applyAlignment="1" applyProtection="1">
      <alignment wrapText="1"/>
    </xf>
    <xf numFmtId="0" fontId="3" fillId="4" borderId="5" xfId="0" applyFont="1" applyFill="1" applyBorder="1" applyAlignment="1" applyProtection="1"/>
    <xf numFmtId="0" fontId="3" fillId="4" borderId="6" xfId="0" applyFont="1" applyFill="1" applyBorder="1" applyAlignment="1" applyProtection="1"/>
    <xf numFmtId="0" fontId="3" fillId="3" borderId="3" xfId="0" applyFont="1" applyFill="1" applyBorder="1" applyProtection="1"/>
    <xf numFmtId="43" fontId="5" fillId="2" borderId="3" xfId="1" applyFont="1" applyFill="1" applyBorder="1" applyProtection="1"/>
    <xf numFmtId="43" fontId="5" fillId="2" borderId="10" xfId="1" applyFont="1" applyFill="1" applyBorder="1" applyProtection="1"/>
    <xf numFmtId="43" fontId="6" fillId="2" borderId="19" xfId="0" applyNumberFormat="1" applyFont="1" applyFill="1" applyBorder="1" applyProtection="1"/>
    <xf numFmtId="9" fontId="4" fillId="5" borderId="3" xfId="2" applyFont="1" applyFill="1" applyBorder="1" applyProtection="1">
      <protection locked="0"/>
    </xf>
    <xf numFmtId="9" fontId="4" fillId="5" borderId="3" xfId="2" applyFont="1" applyFill="1" applyBorder="1" applyAlignment="1" applyProtection="1">
      <protection locked="0"/>
    </xf>
    <xf numFmtId="9" fontId="4" fillId="5" borderId="7" xfId="2" applyFont="1" applyFill="1" applyBorder="1" applyAlignment="1" applyProtection="1">
      <protection locked="0"/>
    </xf>
    <xf numFmtId="43" fontId="3" fillId="5" borderId="11" xfId="1" applyFont="1" applyFill="1" applyBorder="1" applyProtection="1">
      <protection locked="0"/>
    </xf>
    <xf numFmtId="43" fontId="3" fillId="5" borderId="3" xfId="1" applyFont="1" applyFill="1" applyBorder="1" applyProtection="1">
      <protection locked="0"/>
    </xf>
    <xf numFmtId="43" fontId="5" fillId="5" borderId="10" xfId="1" applyFont="1" applyFill="1" applyBorder="1" applyProtection="1">
      <protection locked="0"/>
    </xf>
    <xf numFmtId="43" fontId="3" fillId="5" borderId="3" xfId="1" applyFont="1" applyFill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wrapText="1"/>
    </xf>
    <xf numFmtId="0" fontId="8" fillId="0" borderId="0" xfId="0" applyFont="1" applyProtection="1"/>
    <xf numFmtId="43" fontId="3" fillId="0" borderId="10" xfId="1" applyFont="1" applyBorder="1" applyProtection="1"/>
    <xf numFmtId="43" fontId="3" fillId="0" borderId="3" xfId="0" applyNumberFormat="1" applyFont="1" applyBorder="1" applyProtection="1"/>
    <xf numFmtId="43" fontId="3" fillId="0" borderId="3" xfId="0" applyNumberFormat="1" applyFont="1" applyBorder="1" applyAlignment="1" applyProtection="1"/>
    <xf numFmtId="43" fontId="4" fillId="0" borderId="3" xfId="0" applyNumberFormat="1" applyFont="1" applyBorder="1" applyAlignment="1" applyProtection="1"/>
    <xf numFmtId="0" fontId="4" fillId="6" borderId="3" xfId="0" applyFont="1" applyFill="1" applyBorder="1" applyAlignment="1" applyProtection="1">
      <alignment horizontal="center" wrapText="1"/>
    </xf>
    <xf numFmtId="0" fontId="4" fillId="3" borderId="12" xfId="0" applyFont="1" applyFill="1" applyBorder="1" applyAlignment="1" applyProtection="1">
      <alignment horizontal="left" wrapText="1"/>
    </xf>
    <xf numFmtId="0" fontId="3" fillId="0" borderId="30" xfId="0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left"/>
    </xf>
    <xf numFmtId="9" fontId="6" fillId="5" borderId="5" xfId="0" applyNumberFormat="1" applyFont="1" applyFill="1" applyBorder="1" applyAlignment="1" applyProtection="1">
      <alignment horizontal="right"/>
      <protection locked="0"/>
    </xf>
    <xf numFmtId="9" fontId="6" fillId="5" borderId="6" xfId="0" applyNumberFormat="1" applyFont="1" applyFill="1" applyBorder="1" applyAlignment="1" applyProtection="1">
      <alignment horizontal="right"/>
      <protection locked="0"/>
    </xf>
    <xf numFmtId="9" fontId="6" fillId="5" borderId="7" xfId="0" applyNumberFormat="1" applyFont="1" applyFill="1" applyBorder="1" applyAlignment="1" applyProtection="1">
      <alignment horizontal="right"/>
      <protection locked="0"/>
    </xf>
    <xf numFmtId="0" fontId="4" fillId="3" borderId="5" xfId="0" applyFont="1" applyFill="1" applyBorder="1" applyAlignment="1" applyProtection="1">
      <alignment horizontal="center" wrapText="1"/>
    </xf>
    <xf numFmtId="0" fontId="4" fillId="3" borderId="6" xfId="0" applyFont="1" applyFill="1" applyBorder="1" applyAlignment="1" applyProtection="1">
      <alignment horizontal="center" wrapText="1"/>
    </xf>
    <xf numFmtId="0" fontId="4" fillId="3" borderId="7" xfId="0" applyFont="1" applyFill="1" applyBorder="1" applyAlignment="1" applyProtection="1">
      <alignment horizontal="center" wrapText="1"/>
    </xf>
    <xf numFmtId="0" fontId="4" fillId="0" borderId="4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9" fontId="6" fillId="5" borderId="5" xfId="0" applyNumberFormat="1" applyFont="1" applyFill="1" applyBorder="1" applyAlignment="1" applyProtection="1">
      <protection locked="0"/>
    </xf>
    <xf numFmtId="9" fontId="6" fillId="5" borderId="6" xfId="0" applyNumberFormat="1" applyFont="1" applyFill="1" applyBorder="1" applyAlignment="1" applyProtection="1">
      <protection locked="0"/>
    </xf>
    <xf numFmtId="9" fontId="6" fillId="5" borderId="7" xfId="0" applyNumberFormat="1" applyFont="1" applyFill="1" applyBorder="1" applyAlignment="1" applyProtection="1">
      <protection locked="0"/>
    </xf>
    <xf numFmtId="0" fontId="4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left"/>
    </xf>
    <xf numFmtId="9" fontId="4" fillId="5" borderId="5" xfId="0" applyNumberFormat="1" applyFont="1" applyFill="1" applyBorder="1" applyAlignment="1" applyProtection="1">
      <alignment horizontal="right"/>
      <protection locked="0"/>
    </xf>
    <xf numFmtId="9" fontId="4" fillId="5" borderId="7" xfId="0" applyNumberFormat="1" applyFont="1" applyFill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left"/>
    </xf>
    <xf numFmtId="0" fontId="3" fillId="2" borderId="6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left"/>
    </xf>
    <xf numFmtId="9" fontId="4" fillId="5" borderId="5" xfId="0" applyNumberFormat="1" applyFont="1" applyFill="1" applyBorder="1" applyAlignment="1" applyProtection="1">
      <alignment horizontal="right" indent="1"/>
      <protection locked="0"/>
    </xf>
    <xf numFmtId="9" fontId="4" fillId="5" borderId="7" xfId="0" applyNumberFormat="1" applyFont="1" applyFill="1" applyBorder="1" applyAlignment="1" applyProtection="1">
      <alignment horizontal="right" indent="1"/>
      <protection locked="0"/>
    </xf>
    <xf numFmtId="0" fontId="3" fillId="0" borderId="18" xfId="0" applyFont="1" applyBorder="1" applyAlignment="1" applyProtection="1">
      <alignment horizontal="left"/>
    </xf>
    <xf numFmtId="9" fontId="4" fillId="5" borderId="5" xfId="2" applyFont="1" applyFill="1" applyBorder="1" applyAlignment="1" applyProtection="1">
      <alignment horizontal="right"/>
      <protection locked="0"/>
    </xf>
    <xf numFmtId="9" fontId="4" fillId="5" borderId="7" xfId="2" applyFont="1" applyFill="1" applyBorder="1" applyAlignment="1" applyProtection="1">
      <alignment horizontal="right"/>
      <protection locked="0"/>
    </xf>
    <xf numFmtId="9" fontId="4" fillId="7" borderId="5" xfId="2" applyFont="1" applyFill="1" applyBorder="1" applyAlignment="1" applyProtection="1">
      <alignment horizontal="right"/>
      <protection locked="0"/>
    </xf>
    <xf numFmtId="9" fontId="4" fillId="7" borderId="7" xfId="2" applyFont="1" applyFill="1" applyBorder="1" applyAlignment="1" applyProtection="1">
      <alignment horizontal="right"/>
      <protection locked="0"/>
    </xf>
    <xf numFmtId="0" fontId="3" fillId="0" borderId="20" xfId="0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center" wrapText="1"/>
    </xf>
    <xf numFmtId="0" fontId="4" fillId="0" borderId="2" xfId="0" applyFont="1" applyBorder="1" applyAlignment="1" applyProtection="1">
      <alignment horizontal="center" wrapText="1"/>
    </xf>
    <xf numFmtId="0" fontId="4" fillId="0" borderId="21" xfId="0" applyFont="1" applyBorder="1" applyAlignment="1" applyProtection="1">
      <alignment horizontal="center" wrapText="1"/>
    </xf>
    <xf numFmtId="0" fontId="3" fillId="2" borderId="18" xfId="0" applyFont="1" applyFill="1" applyBorder="1" applyAlignment="1" applyProtection="1">
      <alignment horizontal="left"/>
    </xf>
    <xf numFmtId="0" fontId="4" fillId="0" borderId="0" xfId="0" applyFont="1" applyBorder="1" applyAlignment="1" applyProtection="1">
      <alignment horizontal="center" wrapText="1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left"/>
    </xf>
    <xf numFmtId="0" fontId="4" fillId="0" borderId="7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abSelected="1" view="pageBreakPreview" zoomScale="75" zoomScaleNormal="100" zoomScaleSheetLayoutView="75" workbookViewId="0">
      <selection activeCell="D46" sqref="D46:D74"/>
    </sheetView>
  </sheetViews>
  <sheetFormatPr defaultColWidth="9.140625" defaultRowHeight="14.25" x14ac:dyDescent="0.2"/>
  <cols>
    <col min="1" max="1" width="60.5703125" style="14" customWidth="1"/>
    <col min="2" max="2" width="11" style="14" customWidth="1"/>
    <col min="3" max="3" width="21.5703125" style="14" customWidth="1"/>
    <col min="4" max="4" width="19.140625" style="14" customWidth="1"/>
    <col min="5" max="5" width="28.140625" style="14" customWidth="1"/>
    <col min="6" max="6" width="15.5703125" style="14" customWidth="1"/>
    <col min="7" max="7" width="19.5703125" style="14" customWidth="1"/>
    <col min="8" max="8" width="7.28515625" style="14" customWidth="1"/>
    <col min="9" max="10" width="13.5703125" style="14" customWidth="1"/>
    <col min="11" max="11" width="16.5703125" style="14" customWidth="1"/>
    <col min="12" max="16384" width="9.140625" style="14"/>
  </cols>
  <sheetData>
    <row r="1" spans="1:11" ht="23.25" x14ac:dyDescent="0.35">
      <c r="A1" s="103" t="s">
        <v>139</v>
      </c>
      <c r="B1" s="103"/>
      <c r="C1" s="103"/>
      <c r="D1" s="103"/>
      <c r="E1" s="103"/>
      <c r="F1" s="103"/>
      <c r="G1" s="103"/>
      <c r="H1" s="13"/>
      <c r="I1" s="13"/>
      <c r="J1" s="13"/>
    </row>
    <row r="2" spans="1:11" ht="24" thickBot="1" x14ac:dyDescent="0.4">
      <c r="A2" s="93" t="s">
        <v>67</v>
      </c>
      <c r="B2" s="93"/>
      <c r="C2" s="93"/>
      <c r="D2" s="93"/>
      <c r="E2" s="93"/>
      <c r="F2" s="93" t="s">
        <v>68</v>
      </c>
      <c r="G2" s="93"/>
      <c r="H2" s="13"/>
      <c r="I2" s="13"/>
      <c r="J2" s="13"/>
    </row>
    <row r="3" spans="1:11" ht="15" x14ac:dyDescent="0.25">
      <c r="A3" s="112" t="s">
        <v>113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1" ht="30" x14ac:dyDescent="0.25">
      <c r="A4" s="15" t="s">
        <v>18</v>
      </c>
      <c r="B4" s="16" t="s">
        <v>74</v>
      </c>
      <c r="C4" s="16" t="s">
        <v>85</v>
      </c>
      <c r="D4" s="16" t="s">
        <v>75</v>
      </c>
      <c r="E4" s="109" t="s">
        <v>129</v>
      </c>
      <c r="F4" s="110"/>
      <c r="G4" s="110"/>
      <c r="H4" s="110"/>
      <c r="I4" s="110"/>
      <c r="J4" s="111"/>
      <c r="K4" s="16" t="s">
        <v>86</v>
      </c>
    </row>
    <row r="5" spans="1:11" ht="32.25" customHeight="1" x14ac:dyDescent="0.2">
      <c r="A5" s="17" t="s">
        <v>101</v>
      </c>
      <c r="B5" s="17">
        <v>2</v>
      </c>
      <c r="C5" s="89">
        <v>0</v>
      </c>
      <c r="D5" s="18">
        <f>C5*B5</f>
        <v>0</v>
      </c>
      <c r="E5" s="19"/>
      <c r="F5" s="82">
        <v>0</v>
      </c>
      <c r="G5" s="94">
        <f>F5*E5</f>
        <v>0</v>
      </c>
      <c r="H5" s="19"/>
      <c r="I5" s="82">
        <v>0</v>
      </c>
      <c r="J5" s="94">
        <f>I5*H5</f>
        <v>0</v>
      </c>
      <c r="K5" s="18">
        <f>D5*12</f>
        <v>0</v>
      </c>
    </row>
    <row r="6" spans="1:11" x14ac:dyDescent="0.2">
      <c r="A6" s="104" t="s">
        <v>80</v>
      </c>
      <c r="B6" s="105"/>
      <c r="C6" s="20"/>
      <c r="D6" s="21"/>
      <c r="E6" s="21"/>
      <c r="F6" s="21"/>
      <c r="G6" s="21"/>
      <c r="H6" s="21"/>
      <c r="I6" s="21"/>
      <c r="J6" s="21"/>
      <c r="K6" s="22">
        <f>K5</f>
        <v>0</v>
      </c>
    </row>
    <row r="7" spans="1:11" ht="15" x14ac:dyDescent="0.25">
      <c r="A7" s="104" t="s">
        <v>96</v>
      </c>
      <c r="B7" s="105"/>
      <c r="C7" s="114">
        <v>0</v>
      </c>
      <c r="D7" s="115"/>
      <c r="E7" s="115"/>
      <c r="F7" s="115"/>
      <c r="G7" s="115"/>
      <c r="H7" s="115"/>
      <c r="I7" s="115"/>
      <c r="J7" s="115"/>
      <c r="K7" s="116"/>
    </row>
    <row r="8" spans="1:11" x14ac:dyDescent="0.2">
      <c r="A8" s="104" t="s">
        <v>81</v>
      </c>
      <c r="B8" s="105"/>
      <c r="C8" s="23"/>
      <c r="D8" s="24"/>
      <c r="E8" s="24"/>
      <c r="F8" s="21"/>
      <c r="G8" s="21"/>
      <c r="H8" s="21"/>
      <c r="I8" s="21"/>
      <c r="J8" s="21"/>
      <c r="K8" s="22">
        <f>K6*C7+K6</f>
        <v>0</v>
      </c>
    </row>
    <row r="9" spans="1:11" ht="15" x14ac:dyDescent="0.25">
      <c r="A9" s="104" t="s">
        <v>93</v>
      </c>
      <c r="B9" s="105"/>
      <c r="C9" s="106">
        <v>0</v>
      </c>
      <c r="D9" s="107"/>
      <c r="E9" s="107"/>
      <c r="F9" s="107"/>
      <c r="G9" s="107"/>
      <c r="H9" s="107"/>
      <c r="I9" s="107"/>
      <c r="J9" s="107"/>
      <c r="K9" s="108"/>
    </row>
    <row r="10" spans="1:11" x14ac:dyDescent="0.2">
      <c r="A10" s="104" t="s">
        <v>82</v>
      </c>
      <c r="B10" s="105"/>
      <c r="C10" s="23"/>
      <c r="D10" s="24"/>
      <c r="E10" s="24"/>
      <c r="F10" s="21"/>
      <c r="G10" s="21"/>
      <c r="H10" s="21"/>
      <c r="I10" s="21"/>
      <c r="J10" s="21"/>
      <c r="K10" s="22">
        <f>K8*C9+K8</f>
        <v>0</v>
      </c>
    </row>
    <row r="11" spans="1:11" ht="15" x14ac:dyDescent="0.25">
      <c r="A11" s="104" t="s">
        <v>95</v>
      </c>
      <c r="B11" s="105"/>
      <c r="C11" s="106">
        <v>0</v>
      </c>
      <c r="D11" s="107"/>
      <c r="E11" s="107"/>
      <c r="F11" s="107"/>
      <c r="G11" s="107"/>
      <c r="H11" s="107"/>
      <c r="I11" s="107"/>
      <c r="J11" s="107"/>
      <c r="K11" s="108"/>
    </row>
    <row r="12" spans="1:11" x14ac:dyDescent="0.2">
      <c r="A12" s="104" t="s">
        <v>83</v>
      </c>
      <c r="B12" s="105"/>
      <c r="C12" s="23"/>
      <c r="D12" s="24"/>
      <c r="E12" s="24"/>
      <c r="F12" s="21"/>
      <c r="G12" s="21"/>
      <c r="H12" s="21"/>
      <c r="I12" s="21"/>
      <c r="J12" s="21"/>
      <c r="K12" s="22">
        <f>K10*C11+K10</f>
        <v>0</v>
      </c>
    </row>
    <row r="13" spans="1:11" ht="15" x14ac:dyDescent="0.25">
      <c r="A13" s="104" t="s">
        <v>94</v>
      </c>
      <c r="B13" s="105"/>
      <c r="C13" s="106">
        <v>0</v>
      </c>
      <c r="D13" s="107"/>
      <c r="E13" s="107"/>
      <c r="F13" s="107"/>
      <c r="G13" s="107"/>
      <c r="H13" s="107"/>
      <c r="I13" s="107"/>
      <c r="J13" s="107"/>
      <c r="K13" s="108"/>
    </row>
    <row r="14" spans="1:11" x14ac:dyDescent="0.2">
      <c r="A14" s="104" t="s">
        <v>84</v>
      </c>
      <c r="B14" s="105"/>
      <c r="C14" s="20"/>
      <c r="D14" s="21"/>
      <c r="E14" s="21"/>
      <c r="F14" s="21"/>
      <c r="G14" s="21"/>
      <c r="H14" s="21"/>
      <c r="I14" s="21"/>
      <c r="J14" s="21"/>
      <c r="K14" s="22">
        <f>K12*C13+K12</f>
        <v>0</v>
      </c>
    </row>
    <row r="15" spans="1:11" ht="15" x14ac:dyDescent="0.25">
      <c r="A15" s="25" t="s">
        <v>142</v>
      </c>
      <c r="B15" s="25"/>
      <c r="C15" s="21"/>
      <c r="D15" s="21"/>
      <c r="E15" s="21"/>
      <c r="F15" s="25"/>
      <c r="G15" s="25"/>
      <c r="H15" s="25"/>
      <c r="I15" s="25"/>
      <c r="J15" s="25"/>
      <c r="K15" s="26">
        <f>K6+K8+K10+K12+K14</f>
        <v>0</v>
      </c>
    </row>
    <row r="16" spans="1:11" ht="15" x14ac:dyDescent="0.25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</row>
    <row r="17" spans="1:11" x14ac:dyDescent="0.2">
      <c r="A17" s="118" t="s">
        <v>0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</row>
    <row r="18" spans="1:11" ht="30" x14ac:dyDescent="0.25">
      <c r="A18" s="27" t="s">
        <v>63</v>
      </c>
      <c r="B18" s="28" t="s">
        <v>24</v>
      </c>
      <c r="C18" s="28" t="s">
        <v>49</v>
      </c>
      <c r="D18" s="29" t="s">
        <v>140</v>
      </c>
      <c r="E18" s="15" t="s">
        <v>58</v>
      </c>
    </row>
    <row r="19" spans="1:11" x14ac:dyDescent="0.2">
      <c r="A19" s="30" t="s">
        <v>71</v>
      </c>
      <c r="B19" s="31">
        <v>5</v>
      </c>
      <c r="C19" s="31" t="s">
        <v>8</v>
      </c>
      <c r="D19" s="88"/>
      <c r="E19" s="22">
        <f>B19*D19*12</f>
        <v>0</v>
      </c>
    </row>
    <row r="20" spans="1:11" ht="28.5" x14ac:dyDescent="0.2">
      <c r="A20" s="30" t="s">
        <v>1</v>
      </c>
      <c r="B20" s="31">
        <v>3</v>
      </c>
      <c r="C20" s="32" t="s">
        <v>76</v>
      </c>
      <c r="D20" s="88"/>
      <c r="E20" s="22">
        <f t="shared" ref="E20:E28" si="0">B20*D20*12</f>
        <v>0</v>
      </c>
    </row>
    <row r="21" spans="1:11" x14ac:dyDescent="0.2">
      <c r="A21" s="30" t="s">
        <v>2</v>
      </c>
      <c r="B21" s="31">
        <v>3</v>
      </c>
      <c r="C21" s="31" t="s">
        <v>77</v>
      </c>
      <c r="D21" s="88"/>
      <c r="E21" s="22">
        <f t="shared" si="0"/>
        <v>0</v>
      </c>
    </row>
    <row r="22" spans="1:11" x14ac:dyDescent="0.2">
      <c r="A22" s="30" t="s">
        <v>56</v>
      </c>
      <c r="B22" s="31">
        <v>3</v>
      </c>
      <c r="C22" s="31" t="s">
        <v>57</v>
      </c>
      <c r="D22" s="88"/>
      <c r="E22" s="22">
        <f t="shared" si="0"/>
        <v>0</v>
      </c>
    </row>
    <row r="23" spans="1:11" x14ac:dyDescent="0.2">
      <c r="A23" s="30" t="s">
        <v>64</v>
      </c>
      <c r="B23" s="31">
        <v>3</v>
      </c>
      <c r="C23" s="31" t="s">
        <v>11</v>
      </c>
      <c r="D23" s="88"/>
      <c r="E23" s="22">
        <f>B23*D23</f>
        <v>0</v>
      </c>
    </row>
    <row r="24" spans="1:11" ht="28.5" x14ac:dyDescent="0.2">
      <c r="A24" s="30" t="s">
        <v>3</v>
      </c>
      <c r="B24" s="31">
        <v>3</v>
      </c>
      <c r="C24" s="32" t="s">
        <v>121</v>
      </c>
      <c r="D24" s="88"/>
      <c r="E24" s="22">
        <f t="shared" si="0"/>
        <v>0</v>
      </c>
    </row>
    <row r="25" spans="1:11" ht="28.5" x14ac:dyDescent="0.2">
      <c r="A25" s="30" t="s">
        <v>4</v>
      </c>
      <c r="B25" s="31">
        <v>3</v>
      </c>
      <c r="C25" s="32" t="s">
        <v>78</v>
      </c>
      <c r="D25" s="88"/>
      <c r="E25" s="22">
        <f t="shared" si="0"/>
        <v>0</v>
      </c>
    </row>
    <row r="26" spans="1:11" ht="28.5" x14ac:dyDescent="0.2">
      <c r="A26" s="34" t="s">
        <v>5</v>
      </c>
      <c r="B26" s="33">
        <v>5</v>
      </c>
      <c r="C26" s="32" t="s">
        <v>76</v>
      </c>
      <c r="D26" s="88"/>
      <c r="E26" s="22">
        <f t="shared" si="0"/>
        <v>0</v>
      </c>
    </row>
    <row r="27" spans="1:11" x14ac:dyDescent="0.2">
      <c r="A27" s="34" t="s">
        <v>6</v>
      </c>
      <c r="B27" s="33">
        <v>5</v>
      </c>
      <c r="C27" s="32" t="s">
        <v>77</v>
      </c>
      <c r="D27" s="88"/>
      <c r="E27" s="22">
        <f t="shared" si="0"/>
        <v>0</v>
      </c>
    </row>
    <row r="28" spans="1:11" x14ac:dyDescent="0.2">
      <c r="A28" s="34" t="s">
        <v>65</v>
      </c>
      <c r="B28" s="31">
        <v>4</v>
      </c>
      <c r="C28" s="31" t="s">
        <v>9</v>
      </c>
      <c r="D28" s="88"/>
      <c r="E28" s="22">
        <f t="shared" si="0"/>
        <v>0</v>
      </c>
    </row>
    <row r="29" spans="1:11" x14ac:dyDescent="0.2">
      <c r="A29" s="34" t="s">
        <v>124</v>
      </c>
      <c r="B29" s="31">
        <v>5</v>
      </c>
      <c r="C29" s="31" t="s">
        <v>11</v>
      </c>
      <c r="D29" s="88"/>
      <c r="E29" s="22">
        <f>B29*D29</f>
        <v>0</v>
      </c>
    </row>
    <row r="30" spans="1:11" ht="19.5" customHeight="1" x14ac:dyDescent="0.2">
      <c r="A30" s="34" t="s">
        <v>7</v>
      </c>
      <c r="B30" s="31">
        <v>3</v>
      </c>
      <c r="C30" s="32" t="s">
        <v>47</v>
      </c>
      <c r="D30" s="88"/>
      <c r="E30" s="22">
        <f>B30*D30*24</f>
        <v>0</v>
      </c>
    </row>
    <row r="31" spans="1:11" ht="28.5" x14ac:dyDescent="0.2">
      <c r="A31" s="34" t="s">
        <v>122</v>
      </c>
      <c r="B31" s="31">
        <v>266</v>
      </c>
      <c r="C31" s="35" t="s">
        <v>102</v>
      </c>
      <c r="D31" s="88"/>
      <c r="E31" s="22">
        <f>B31*D31*2</f>
        <v>0</v>
      </c>
    </row>
    <row r="32" spans="1:11" x14ac:dyDescent="0.2">
      <c r="A32" s="34" t="s">
        <v>123</v>
      </c>
      <c r="B32" s="31">
        <v>60</v>
      </c>
      <c r="C32" s="31" t="s">
        <v>31</v>
      </c>
      <c r="D32" s="88"/>
      <c r="E32" s="22">
        <f>B32*D32</f>
        <v>0</v>
      </c>
    </row>
    <row r="33" spans="1:10" x14ac:dyDescent="0.2">
      <c r="A33" s="104" t="s">
        <v>79</v>
      </c>
      <c r="B33" s="119"/>
      <c r="C33" s="105"/>
      <c r="D33" s="36"/>
      <c r="E33" s="37">
        <f>SUM(E19:E32)</f>
        <v>0</v>
      </c>
    </row>
    <row r="34" spans="1:10" ht="15" x14ac:dyDescent="0.25">
      <c r="A34" s="104" t="s">
        <v>97</v>
      </c>
      <c r="B34" s="119"/>
      <c r="C34" s="105"/>
      <c r="D34" s="120">
        <v>0</v>
      </c>
      <c r="E34" s="121"/>
    </row>
    <row r="35" spans="1:10" ht="15" x14ac:dyDescent="0.25">
      <c r="A35" s="122" t="s">
        <v>19</v>
      </c>
      <c r="B35" s="123"/>
      <c r="C35" s="124"/>
      <c r="D35" s="38"/>
      <c r="E35" s="39">
        <f>E33*D34+E33</f>
        <v>0</v>
      </c>
      <c r="F35" s="40"/>
      <c r="G35" s="40"/>
      <c r="H35" s="40"/>
    </row>
    <row r="36" spans="1:10" ht="15" x14ac:dyDescent="0.25">
      <c r="A36" s="104" t="s">
        <v>100</v>
      </c>
      <c r="B36" s="119"/>
      <c r="C36" s="105"/>
      <c r="D36" s="125">
        <v>0</v>
      </c>
      <c r="E36" s="126"/>
      <c r="F36" s="40"/>
      <c r="G36" s="40"/>
      <c r="H36" s="40"/>
    </row>
    <row r="37" spans="1:10" ht="15" x14ac:dyDescent="0.25">
      <c r="A37" s="104" t="s">
        <v>20</v>
      </c>
      <c r="B37" s="119"/>
      <c r="C37" s="105"/>
      <c r="D37" s="38"/>
      <c r="E37" s="37">
        <f>E35*D36+E35</f>
        <v>0</v>
      </c>
      <c r="F37" s="40"/>
      <c r="G37" s="40"/>
      <c r="H37" s="40"/>
    </row>
    <row r="38" spans="1:10" ht="15" x14ac:dyDescent="0.25">
      <c r="A38" s="104" t="s">
        <v>99</v>
      </c>
      <c r="B38" s="119"/>
      <c r="C38" s="105"/>
      <c r="D38" s="120">
        <v>0</v>
      </c>
      <c r="E38" s="121"/>
      <c r="F38" s="40"/>
      <c r="G38" s="40"/>
      <c r="H38" s="40"/>
    </row>
    <row r="39" spans="1:10" ht="15" x14ac:dyDescent="0.25">
      <c r="A39" s="104" t="s">
        <v>21</v>
      </c>
      <c r="B39" s="119"/>
      <c r="C39" s="105"/>
      <c r="D39" s="38"/>
      <c r="E39" s="37">
        <f>E37*D38+E37</f>
        <v>0</v>
      </c>
      <c r="F39" s="40"/>
      <c r="G39" s="40"/>
      <c r="H39" s="40"/>
    </row>
    <row r="40" spans="1:10" ht="15" x14ac:dyDescent="0.25">
      <c r="A40" s="104" t="s">
        <v>98</v>
      </c>
      <c r="B40" s="119"/>
      <c r="C40" s="105"/>
      <c r="D40" s="120">
        <v>0</v>
      </c>
      <c r="E40" s="121"/>
      <c r="F40" s="40"/>
      <c r="G40" s="40"/>
      <c r="H40" s="40"/>
    </row>
    <row r="41" spans="1:10" x14ac:dyDescent="0.2">
      <c r="A41" s="104" t="s">
        <v>22</v>
      </c>
      <c r="B41" s="119"/>
      <c r="C41" s="105"/>
      <c r="D41" s="36"/>
      <c r="E41" s="39">
        <f>E39*D40+E39</f>
        <v>0</v>
      </c>
      <c r="F41" s="40"/>
      <c r="G41" s="40"/>
      <c r="H41" s="40"/>
    </row>
    <row r="42" spans="1:10" ht="15" x14ac:dyDescent="0.25">
      <c r="A42" s="25" t="s">
        <v>143</v>
      </c>
      <c r="B42" s="25"/>
      <c r="C42" s="25"/>
      <c r="D42" s="41"/>
      <c r="E42" s="42">
        <f>E33+E35+E37+E39+E41</f>
        <v>0</v>
      </c>
      <c r="F42" s="43"/>
      <c r="G42" s="43"/>
      <c r="H42" s="43"/>
      <c r="I42" s="44"/>
    </row>
    <row r="43" spans="1:10" ht="15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</row>
    <row r="44" spans="1:10" x14ac:dyDescent="0.2">
      <c r="A44" s="118" t="s">
        <v>32</v>
      </c>
      <c r="B44" s="118"/>
      <c r="C44" s="118"/>
      <c r="D44" s="118"/>
      <c r="E44" s="118"/>
      <c r="F44" s="118"/>
      <c r="G44" s="91"/>
      <c r="H44" s="91"/>
    </row>
    <row r="45" spans="1:10" ht="30" x14ac:dyDescent="0.25">
      <c r="A45" s="45" t="s">
        <v>23</v>
      </c>
      <c r="B45" s="45" t="s">
        <v>24</v>
      </c>
      <c r="C45" s="46" t="s">
        <v>49</v>
      </c>
      <c r="D45" s="98" t="s">
        <v>141</v>
      </c>
      <c r="E45" s="46" t="s">
        <v>72</v>
      </c>
    </row>
    <row r="46" spans="1:10" x14ac:dyDescent="0.2">
      <c r="A46" s="49" t="s">
        <v>48</v>
      </c>
      <c r="B46" s="31">
        <v>1</v>
      </c>
      <c r="C46" s="31" t="s">
        <v>46</v>
      </c>
      <c r="D46" s="90"/>
      <c r="E46" s="48">
        <f>D46*B46</f>
        <v>0</v>
      </c>
    </row>
    <row r="47" spans="1:10" x14ac:dyDescent="0.2">
      <c r="A47" s="49" t="s">
        <v>25</v>
      </c>
      <c r="B47" s="31">
        <v>1</v>
      </c>
      <c r="C47" s="31" t="s">
        <v>50</v>
      </c>
      <c r="D47" s="90"/>
      <c r="E47" s="48">
        <f t="shared" ref="E47:E48" si="1">D47*B47*4</f>
        <v>0</v>
      </c>
    </row>
    <row r="48" spans="1:10" x14ac:dyDescent="0.2">
      <c r="A48" s="49" t="s">
        <v>26</v>
      </c>
      <c r="B48" s="31">
        <v>1</v>
      </c>
      <c r="C48" s="31" t="s">
        <v>50</v>
      </c>
      <c r="D48" s="90"/>
      <c r="E48" s="48">
        <f t="shared" si="1"/>
        <v>0</v>
      </c>
    </row>
    <row r="49" spans="1:5" x14ac:dyDescent="0.2">
      <c r="A49" s="50" t="s">
        <v>27</v>
      </c>
      <c r="B49" s="31">
        <v>2</v>
      </c>
      <c r="C49" s="31" t="s">
        <v>73</v>
      </c>
      <c r="D49" s="90"/>
      <c r="E49" s="48">
        <f>D49*B49</f>
        <v>0</v>
      </c>
    </row>
    <row r="50" spans="1:5" x14ac:dyDescent="0.2">
      <c r="A50" s="50" t="s">
        <v>29</v>
      </c>
      <c r="B50" s="31">
        <v>1</v>
      </c>
      <c r="C50" s="31" t="s">
        <v>46</v>
      </c>
      <c r="D50" s="90"/>
      <c r="E50" s="48">
        <f>D50*B50</f>
        <v>0</v>
      </c>
    </row>
    <row r="51" spans="1:5" x14ac:dyDescent="0.2">
      <c r="A51" s="50" t="s">
        <v>110</v>
      </c>
      <c r="B51" s="31">
        <v>1</v>
      </c>
      <c r="C51" s="31" t="s">
        <v>46</v>
      </c>
      <c r="D51" s="90"/>
      <c r="E51" s="48">
        <f t="shared" ref="E51:E53" si="2">D51*B51</f>
        <v>0</v>
      </c>
    </row>
    <row r="52" spans="1:5" x14ac:dyDescent="0.2">
      <c r="A52" s="50" t="s">
        <v>54</v>
      </c>
      <c r="B52" s="31">
        <v>1</v>
      </c>
      <c r="C52" s="31" t="s">
        <v>46</v>
      </c>
      <c r="D52" s="90"/>
      <c r="E52" s="48">
        <f t="shared" si="2"/>
        <v>0</v>
      </c>
    </row>
    <row r="53" spans="1:5" x14ac:dyDescent="0.2">
      <c r="A53" s="50" t="s">
        <v>28</v>
      </c>
      <c r="B53" s="31">
        <v>4</v>
      </c>
      <c r="C53" s="31" t="s">
        <v>46</v>
      </c>
      <c r="D53" s="90"/>
      <c r="E53" s="48">
        <f t="shared" si="2"/>
        <v>0</v>
      </c>
    </row>
    <row r="54" spans="1:5" x14ac:dyDescent="0.2">
      <c r="A54" s="50" t="s">
        <v>105</v>
      </c>
      <c r="B54" s="31">
        <v>1</v>
      </c>
      <c r="C54" s="31" t="s">
        <v>50</v>
      </c>
      <c r="D54" s="90"/>
      <c r="E54" s="48">
        <f>D54*B54*4</f>
        <v>0</v>
      </c>
    </row>
    <row r="55" spans="1:5" x14ac:dyDescent="0.2">
      <c r="A55" s="50" t="s">
        <v>104</v>
      </c>
      <c r="B55" s="31">
        <v>1</v>
      </c>
      <c r="C55" s="31" t="s">
        <v>55</v>
      </c>
      <c r="D55" s="90"/>
      <c r="E55" s="48">
        <f>D55*B55*2</f>
        <v>0</v>
      </c>
    </row>
    <row r="56" spans="1:5" x14ac:dyDescent="0.2">
      <c r="A56" s="50" t="s">
        <v>103</v>
      </c>
      <c r="B56" s="31">
        <v>1</v>
      </c>
      <c r="C56" s="31" t="s">
        <v>55</v>
      </c>
      <c r="D56" s="90"/>
      <c r="E56" s="48">
        <f>D56*B56*2</f>
        <v>0</v>
      </c>
    </row>
    <row r="57" spans="1:5" x14ac:dyDescent="0.2">
      <c r="A57" s="50" t="s">
        <v>53</v>
      </c>
      <c r="B57" s="31">
        <v>1</v>
      </c>
      <c r="C57" s="31" t="s">
        <v>50</v>
      </c>
      <c r="D57" s="90"/>
      <c r="E57" s="48">
        <f>D57*B57*4</f>
        <v>0</v>
      </c>
    </row>
    <row r="58" spans="1:5" x14ac:dyDescent="0.2">
      <c r="A58" s="50" t="s">
        <v>114</v>
      </c>
      <c r="B58" s="31">
        <v>1</v>
      </c>
      <c r="C58" s="31" t="s">
        <v>50</v>
      </c>
      <c r="D58" s="90"/>
      <c r="E58" s="48">
        <f>D58*B58*4</f>
        <v>0</v>
      </c>
    </row>
    <row r="59" spans="1:5" x14ac:dyDescent="0.2">
      <c r="A59" s="50" t="s">
        <v>106</v>
      </c>
      <c r="B59" s="31">
        <v>1</v>
      </c>
      <c r="C59" s="31" t="s">
        <v>50</v>
      </c>
      <c r="D59" s="90"/>
      <c r="E59" s="48">
        <f>D59*B59*4</f>
        <v>0</v>
      </c>
    </row>
    <row r="60" spans="1:5" x14ac:dyDescent="0.2">
      <c r="A60" s="50" t="s">
        <v>35</v>
      </c>
      <c r="B60" s="31">
        <v>1</v>
      </c>
      <c r="C60" s="31" t="s">
        <v>30</v>
      </c>
      <c r="D60" s="90"/>
      <c r="E60" s="48">
        <f>D60*B60*2</f>
        <v>0</v>
      </c>
    </row>
    <row r="61" spans="1:5" x14ac:dyDescent="0.2">
      <c r="A61" s="50" t="s">
        <v>62</v>
      </c>
      <c r="B61" s="31">
        <v>1</v>
      </c>
      <c r="C61" s="31" t="s">
        <v>30</v>
      </c>
      <c r="D61" s="90"/>
      <c r="E61" s="48">
        <f>D61*B61*2</f>
        <v>0</v>
      </c>
    </row>
    <row r="62" spans="1:5" x14ac:dyDescent="0.2">
      <c r="A62" s="50" t="s">
        <v>37</v>
      </c>
      <c r="B62" s="33">
        <v>1</v>
      </c>
      <c r="C62" s="31" t="s">
        <v>50</v>
      </c>
      <c r="D62" s="90"/>
      <c r="E62" s="48">
        <f>D62*B62*4</f>
        <v>0</v>
      </c>
    </row>
    <row r="63" spans="1:5" x14ac:dyDescent="0.2">
      <c r="A63" s="50" t="s">
        <v>66</v>
      </c>
      <c r="B63" s="33">
        <v>1</v>
      </c>
      <c r="C63" s="31" t="s">
        <v>73</v>
      </c>
      <c r="D63" s="90"/>
      <c r="E63" s="48">
        <f>D63*B63</f>
        <v>0</v>
      </c>
    </row>
    <row r="64" spans="1:5" x14ac:dyDescent="0.2">
      <c r="A64" s="50" t="s">
        <v>36</v>
      </c>
      <c r="B64" s="31">
        <v>1</v>
      </c>
      <c r="C64" s="31" t="s">
        <v>50</v>
      </c>
      <c r="D64" s="90"/>
      <c r="E64" s="48">
        <f>D64*B64*4</f>
        <v>0</v>
      </c>
    </row>
    <row r="65" spans="1:11" x14ac:dyDescent="0.2">
      <c r="A65" s="50" t="s">
        <v>60</v>
      </c>
      <c r="B65" s="31">
        <v>1</v>
      </c>
      <c r="C65" s="31" t="s">
        <v>8</v>
      </c>
      <c r="D65" s="90"/>
      <c r="E65" s="48">
        <f>D65*B65*12</f>
        <v>0</v>
      </c>
    </row>
    <row r="66" spans="1:11" x14ac:dyDescent="0.2">
      <c r="A66" s="50" t="s">
        <v>59</v>
      </c>
      <c r="B66" s="31">
        <v>1</v>
      </c>
      <c r="C66" s="31" t="s">
        <v>8</v>
      </c>
      <c r="D66" s="90"/>
      <c r="E66" s="48">
        <f t="shared" ref="E66:E69" si="3">D66*B66*12</f>
        <v>0</v>
      </c>
    </row>
    <row r="67" spans="1:11" x14ac:dyDescent="0.2">
      <c r="A67" s="50" t="s">
        <v>33</v>
      </c>
      <c r="B67" s="31">
        <v>1</v>
      </c>
      <c r="C67" s="31" t="s">
        <v>8</v>
      </c>
      <c r="D67" s="90"/>
      <c r="E67" s="48">
        <f t="shared" si="3"/>
        <v>0</v>
      </c>
    </row>
    <row r="68" spans="1:11" x14ac:dyDescent="0.2">
      <c r="A68" s="50" t="s">
        <v>34</v>
      </c>
      <c r="B68" s="31">
        <v>1</v>
      </c>
      <c r="C68" s="31" t="s">
        <v>50</v>
      </c>
      <c r="D68" s="90"/>
      <c r="E68" s="48">
        <f>D68*B68*4</f>
        <v>0</v>
      </c>
    </row>
    <row r="69" spans="1:11" x14ac:dyDescent="0.2">
      <c r="A69" s="50" t="s">
        <v>61</v>
      </c>
      <c r="B69" s="31">
        <v>1</v>
      </c>
      <c r="C69" s="31" t="s">
        <v>8</v>
      </c>
      <c r="D69" s="90"/>
      <c r="E69" s="48">
        <f t="shared" si="3"/>
        <v>0</v>
      </c>
    </row>
    <row r="70" spans="1:11" x14ac:dyDescent="0.2">
      <c r="A70" s="50" t="s">
        <v>51</v>
      </c>
      <c r="B70" s="31">
        <v>1</v>
      </c>
      <c r="C70" s="31" t="s">
        <v>50</v>
      </c>
      <c r="D70" s="90"/>
      <c r="E70" s="48">
        <f>D70*B70*4</f>
        <v>0</v>
      </c>
    </row>
    <row r="71" spans="1:11" x14ac:dyDescent="0.2">
      <c r="A71" s="50" t="s">
        <v>107</v>
      </c>
      <c r="B71" s="31">
        <v>1</v>
      </c>
      <c r="C71" s="31" t="s">
        <v>50</v>
      </c>
      <c r="D71" s="90"/>
      <c r="E71" s="48">
        <f>D71*B71*4</f>
        <v>0</v>
      </c>
    </row>
    <row r="72" spans="1:11" x14ac:dyDescent="0.2">
      <c r="A72" s="50" t="s">
        <v>108</v>
      </c>
      <c r="B72" s="31">
        <v>1</v>
      </c>
      <c r="C72" s="31" t="s">
        <v>50</v>
      </c>
      <c r="D72" s="90"/>
      <c r="E72" s="48">
        <f>D72*B72*4</f>
        <v>0</v>
      </c>
    </row>
    <row r="73" spans="1:11" x14ac:dyDescent="0.2">
      <c r="A73" s="50" t="s">
        <v>52</v>
      </c>
      <c r="B73" s="31">
        <v>1</v>
      </c>
      <c r="C73" s="31" t="s">
        <v>55</v>
      </c>
      <c r="D73" s="90"/>
      <c r="E73" s="48">
        <f>D73*B73*2</f>
        <v>0</v>
      </c>
    </row>
    <row r="74" spans="1:11" x14ac:dyDescent="0.2">
      <c r="A74" s="50" t="s">
        <v>109</v>
      </c>
      <c r="B74" s="31">
        <v>1</v>
      </c>
      <c r="C74" s="31" t="s">
        <v>46</v>
      </c>
      <c r="D74" s="90"/>
      <c r="E74" s="48">
        <f>D74*B74</f>
        <v>0</v>
      </c>
    </row>
    <row r="75" spans="1:11" ht="15" x14ac:dyDescent="0.25">
      <c r="A75" s="127" t="s">
        <v>87</v>
      </c>
      <c r="B75" s="119"/>
      <c r="C75" s="105"/>
      <c r="D75" s="51"/>
      <c r="E75" s="52">
        <f>SUM(E46:E74)</f>
        <v>0</v>
      </c>
      <c r="F75" s="40"/>
      <c r="G75" s="40"/>
      <c r="H75" s="40"/>
      <c r="I75" s="40"/>
      <c r="J75" s="53"/>
      <c r="K75" s="54"/>
    </row>
    <row r="76" spans="1:11" ht="15" x14ac:dyDescent="0.25">
      <c r="A76" s="104" t="s">
        <v>97</v>
      </c>
      <c r="B76" s="119"/>
      <c r="C76" s="105"/>
      <c r="D76" s="128">
        <v>0</v>
      </c>
      <c r="E76" s="129"/>
      <c r="F76" s="40"/>
      <c r="G76" s="40"/>
      <c r="H76" s="40"/>
      <c r="I76" s="40"/>
      <c r="J76" s="53"/>
      <c r="K76" s="54"/>
    </row>
    <row r="77" spans="1:11" ht="15" x14ac:dyDescent="0.25">
      <c r="A77" s="127" t="s">
        <v>45</v>
      </c>
      <c r="B77" s="119"/>
      <c r="C77" s="105"/>
      <c r="D77" s="21"/>
      <c r="E77" s="39">
        <f>E75*D76+E75</f>
        <v>0</v>
      </c>
      <c r="F77" s="40"/>
      <c r="G77" s="40"/>
      <c r="H77" s="40"/>
      <c r="I77" s="40"/>
      <c r="J77" s="53"/>
      <c r="K77" s="43"/>
    </row>
    <row r="78" spans="1:11" ht="15" x14ac:dyDescent="0.25">
      <c r="A78" s="104" t="s">
        <v>100</v>
      </c>
      <c r="B78" s="119"/>
      <c r="C78" s="105"/>
      <c r="D78" s="128">
        <v>0</v>
      </c>
      <c r="E78" s="129"/>
      <c r="F78" s="40"/>
      <c r="G78" s="40"/>
      <c r="H78" s="40"/>
      <c r="I78" s="40"/>
      <c r="J78" s="53"/>
      <c r="K78" s="43"/>
    </row>
    <row r="79" spans="1:11" ht="15" x14ac:dyDescent="0.25">
      <c r="A79" s="127" t="s">
        <v>89</v>
      </c>
      <c r="B79" s="119"/>
      <c r="C79" s="105"/>
      <c r="D79" s="21"/>
      <c r="E79" s="39">
        <f>E77*D78+E77</f>
        <v>0</v>
      </c>
      <c r="F79" s="40"/>
      <c r="G79" s="40"/>
      <c r="H79" s="40"/>
      <c r="I79" s="40"/>
      <c r="J79" s="53"/>
      <c r="K79" s="43"/>
    </row>
    <row r="80" spans="1:11" ht="15" x14ac:dyDescent="0.25">
      <c r="A80" s="104" t="s">
        <v>99</v>
      </c>
      <c r="B80" s="119"/>
      <c r="C80" s="105"/>
      <c r="D80" s="130">
        <v>0</v>
      </c>
      <c r="E80" s="131"/>
      <c r="F80" s="40"/>
      <c r="G80" s="40"/>
      <c r="H80" s="40"/>
      <c r="I80" s="40"/>
      <c r="J80" s="53"/>
      <c r="K80" s="43"/>
    </row>
    <row r="81" spans="1:11" ht="15" x14ac:dyDescent="0.25">
      <c r="A81" s="127" t="s">
        <v>90</v>
      </c>
      <c r="B81" s="119"/>
      <c r="C81" s="105"/>
      <c r="D81" s="21"/>
      <c r="E81" s="52">
        <f>E79*D80+E79</f>
        <v>0</v>
      </c>
      <c r="F81" s="40"/>
      <c r="G81" s="40"/>
      <c r="H81" s="40"/>
      <c r="I81" s="40"/>
      <c r="J81" s="53"/>
      <c r="K81" s="43"/>
    </row>
    <row r="82" spans="1:11" ht="15" x14ac:dyDescent="0.25">
      <c r="A82" s="104" t="s">
        <v>98</v>
      </c>
      <c r="B82" s="119"/>
      <c r="C82" s="105"/>
      <c r="D82" s="130">
        <v>0</v>
      </c>
      <c r="E82" s="131"/>
      <c r="F82" s="40"/>
      <c r="G82" s="40"/>
      <c r="H82" s="40"/>
      <c r="I82" s="40"/>
      <c r="J82" s="53"/>
      <c r="K82" s="43"/>
    </row>
    <row r="83" spans="1:11" ht="15.75" thickBot="1" x14ac:dyDescent="0.3">
      <c r="A83" s="132" t="s">
        <v>91</v>
      </c>
      <c r="B83" s="133"/>
      <c r="C83" s="134"/>
      <c r="D83" s="55"/>
      <c r="E83" s="56">
        <f>E81*D82+E81</f>
        <v>0</v>
      </c>
      <c r="F83" s="40"/>
      <c r="G83" s="40"/>
      <c r="H83" s="40"/>
      <c r="I83" s="40"/>
      <c r="J83" s="53"/>
      <c r="K83" s="43"/>
    </row>
    <row r="84" spans="1:11" ht="27.75" customHeight="1" thickBot="1" x14ac:dyDescent="0.3">
      <c r="A84" s="135" t="s">
        <v>144</v>
      </c>
      <c r="B84" s="136"/>
      <c r="C84" s="136"/>
      <c r="D84" s="137"/>
      <c r="E84" s="57">
        <f>E75+E77+E79+E81+E83</f>
        <v>0</v>
      </c>
      <c r="F84" s="58"/>
      <c r="G84" s="58"/>
      <c r="H84" s="58"/>
      <c r="I84" s="58"/>
      <c r="J84" s="59"/>
      <c r="K84" s="60"/>
    </row>
    <row r="85" spans="1:11" x14ac:dyDescent="0.2">
      <c r="A85" s="118" t="s">
        <v>10</v>
      </c>
      <c r="B85" s="118"/>
      <c r="C85" s="118"/>
      <c r="D85" s="118"/>
      <c r="E85" s="118"/>
      <c r="F85" s="118"/>
      <c r="G85" s="91"/>
      <c r="H85" s="91"/>
    </row>
    <row r="86" spans="1:11" ht="15" x14ac:dyDescent="0.25">
      <c r="A86" s="15" t="s">
        <v>44</v>
      </c>
      <c r="B86" s="15" t="s">
        <v>135</v>
      </c>
      <c r="C86" s="45" t="s">
        <v>49</v>
      </c>
      <c r="D86" s="15" t="s">
        <v>134</v>
      </c>
      <c r="E86" s="15" t="s">
        <v>58</v>
      </c>
    </row>
    <row r="87" spans="1:11" ht="42.75" x14ac:dyDescent="0.2">
      <c r="A87" s="30" t="s">
        <v>92</v>
      </c>
      <c r="B87" s="62">
        <v>500</v>
      </c>
      <c r="C87" s="61" t="s">
        <v>8</v>
      </c>
      <c r="D87" s="87">
        <v>0</v>
      </c>
      <c r="E87" s="22">
        <f>D87*B87*12</f>
        <v>0</v>
      </c>
    </row>
    <row r="88" spans="1:11" x14ac:dyDescent="0.2">
      <c r="A88" s="63" t="s">
        <v>70</v>
      </c>
      <c r="B88" s="47"/>
      <c r="C88" s="61"/>
      <c r="D88" s="64"/>
      <c r="E88" s="22">
        <f>SUM(E87:E87)</f>
        <v>0</v>
      </c>
      <c r="F88" s="65"/>
    </row>
    <row r="89" spans="1:11" ht="15" x14ac:dyDescent="0.25">
      <c r="A89" s="138" t="s">
        <v>88</v>
      </c>
      <c r="B89" s="123"/>
      <c r="C89" s="123"/>
      <c r="D89" s="124"/>
      <c r="E89" s="84">
        <v>0</v>
      </c>
      <c r="F89" s="65"/>
    </row>
    <row r="90" spans="1:11" x14ac:dyDescent="0.2">
      <c r="A90" s="66" t="s">
        <v>38</v>
      </c>
      <c r="B90" s="67"/>
      <c r="C90" s="21"/>
      <c r="D90" s="21"/>
      <c r="E90" s="39">
        <f>E88*E89+E88</f>
        <v>0</v>
      </c>
      <c r="F90" s="40"/>
      <c r="G90" s="40"/>
      <c r="H90" s="40"/>
      <c r="I90" s="40"/>
      <c r="J90" s="53"/>
      <c r="K90" s="68"/>
    </row>
    <row r="91" spans="1:11" ht="15" x14ac:dyDescent="0.25">
      <c r="A91" s="69" t="s">
        <v>88</v>
      </c>
      <c r="B91" s="70"/>
      <c r="C91" s="71"/>
      <c r="D91" s="72"/>
      <c r="E91" s="85">
        <v>0</v>
      </c>
      <c r="F91" s="40"/>
      <c r="G91" s="40"/>
      <c r="H91" s="40"/>
      <c r="I91" s="40"/>
      <c r="J91" s="53"/>
      <c r="K91" s="68"/>
    </row>
    <row r="92" spans="1:11" x14ac:dyDescent="0.2">
      <c r="A92" s="66" t="s">
        <v>39</v>
      </c>
      <c r="B92" s="67"/>
      <c r="C92" s="21"/>
      <c r="D92" s="21"/>
      <c r="E92" s="39">
        <f>E90*E91+E90</f>
        <v>0</v>
      </c>
      <c r="F92" s="40"/>
      <c r="G92" s="40"/>
      <c r="H92" s="40"/>
      <c r="I92" s="40"/>
      <c r="J92" s="53"/>
      <c r="K92" s="68"/>
    </row>
    <row r="93" spans="1:11" ht="15" x14ac:dyDescent="0.25">
      <c r="A93" s="69" t="s">
        <v>88</v>
      </c>
      <c r="B93" s="70"/>
      <c r="C93" s="71"/>
      <c r="D93" s="72"/>
      <c r="E93" s="85">
        <v>0</v>
      </c>
      <c r="F93" s="40"/>
      <c r="G93" s="40"/>
      <c r="H93" s="40"/>
      <c r="I93" s="40"/>
      <c r="J93" s="53"/>
      <c r="K93" s="68"/>
    </row>
    <row r="94" spans="1:11" x14ac:dyDescent="0.2">
      <c r="A94" s="66" t="s">
        <v>40</v>
      </c>
      <c r="B94" s="67"/>
      <c r="C94" s="21"/>
      <c r="D94" s="21"/>
      <c r="E94" s="39">
        <f>E92*E93+E92</f>
        <v>0</v>
      </c>
      <c r="F94" s="40"/>
      <c r="G94" s="40"/>
      <c r="H94" s="40"/>
      <c r="I94" s="40"/>
      <c r="J94" s="53"/>
      <c r="K94" s="68"/>
    </row>
    <row r="95" spans="1:11" ht="15" x14ac:dyDescent="0.25">
      <c r="A95" s="138" t="s">
        <v>88</v>
      </c>
      <c r="B95" s="123"/>
      <c r="C95" s="123"/>
      <c r="D95" s="123"/>
      <c r="E95" s="86">
        <v>0</v>
      </c>
      <c r="F95" s="40"/>
      <c r="G95" s="40"/>
      <c r="H95" s="40"/>
      <c r="I95" s="40"/>
      <c r="J95" s="53"/>
      <c r="K95" s="68"/>
    </row>
    <row r="96" spans="1:11" ht="16.5" customHeight="1" thickBot="1" x14ac:dyDescent="0.25">
      <c r="A96" s="73" t="s">
        <v>41</v>
      </c>
      <c r="B96" s="74"/>
      <c r="C96" s="55"/>
      <c r="D96" s="55"/>
      <c r="E96" s="56">
        <f>E94*E95+E94</f>
        <v>0</v>
      </c>
      <c r="F96" s="40"/>
      <c r="G96" s="40"/>
      <c r="H96" s="40"/>
      <c r="I96" s="40"/>
      <c r="J96" s="53"/>
      <c r="K96" s="68"/>
    </row>
    <row r="97" spans="1:11" ht="28.5" customHeight="1" thickBot="1" x14ac:dyDescent="0.3">
      <c r="A97" s="75" t="s">
        <v>145</v>
      </c>
      <c r="B97" s="76"/>
      <c r="C97" s="77"/>
      <c r="D97" s="77"/>
      <c r="E97" s="57">
        <f>E88+E90+E92+E94+E96</f>
        <v>0</v>
      </c>
      <c r="F97" s="58"/>
      <c r="G97" s="58"/>
      <c r="H97" s="58"/>
      <c r="I97" s="58"/>
      <c r="J97" s="59"/>
      <c r="K97" s="65"/>
    </row>
    <row r="98" spans="1:11" ht="15" x14ac:dyDescent="0.25">
      <c r="A98" s="139"/>
      <c r="B98" s="139"/>
      <c r="C98" s="139"/>
      <c r="D98" s="139"/>
      <c r="E98" s="139"/>
      <c r="F98" s="139"/>
      <c r="G98" s="92"/>
      <c r="H98" s="92"/>
    </row>
    <row r="99" spans="1:11" x14ac:dyDescent="0.2">
      <c r="A99" s="118" t="s">
        <v>146</v>
      </c>
      <c r="B99" s="118"/>
      <c r="C99" s="118"/>
      <c r="D99" s="118"/>
      <c r="E99" s="118"/>
      <c r="F99" s="118"/>
      <c r="G99" s="91"/>
      <c r="H99" s="91"/>
    </row>
    <row r="100" spans="1:11" x14ac:dyDescent="0.2">
      <c r="A100" s="78" t="s">
        <v>42</v>
      </c>
      <c r="B100" s="79"/>
      <c r="C100" s="79"/>
      <c r="D100" s="79"/>
      <c r="E100" s="80" t="s">
        <v>43</v>
      </c>
      <c r="F100" s="65"/>
    </row>
    <row r="101" spans="1:11" x14ac:dyDescent="0.2">
      <c r="A101" s="140" t="s">
        <v>150</v>
      </c>
      <c r="B101" s="140"/>
      <c r="C101" s="140"/>
      <c r="D101" s="141"/>
      <c r="E101" s="81">
        <f>K15</f>
        <v>0</v>
      </c>
      <c r="F101" s="65"/>
    </row>
    <row r="102" spans="1:11" x14ac:dyDescent="0.2">
      <c r="A102" s="142" t="s">
        <v>147</v>
      </c>
      <c r="B102" s="140"/>
      <c r="C102" s="140"/>
      <c r="D102" s="141"/>
      <c r="E102" s="81">
        <f>E42</f>
        <v>0</v>
      </c>
      <c r="F102" s="65"/>
    </row>
    <row r="103" spans="1:11" x14ac:dyDescent="0.2">
      <c r="A103" s="142" t="s">
        <v>151</v>
      </c>
      <c r="B103" s="140"/>
      <c r="C103" s="140"/>
      <c r="D103" s="141"/>
      <c r="E103" s="81">
        <f>E84</f>
        <v>0</v>
      </c>
      <c r="F103" s="65"/>
    </row>
    <row r="104" spans="1:11" ht="15" thickBot="1" x14ac:dyDescent="0.25">
      <c r="A104" s="143" t="s">
        <v>148</v>
      </c>
      <c r="B104" s="144"/>
      <c r="C104" s="144"/>
      <c r="D104" s="145"/>
      <c r="E104" s="82">
        <f>E97</f>
        <v>0</v>
      </c>
      <c r="F104" s="65"/>
    </row>
    <row r="105" spans="1:11" ht="15.75" customHeight="1" thickBot="1" x14ac:dyDescent="0.3">
      <c r="A105" s="146" t="s">
        <v>149</v>
      </c>
      <c r="B105" s="147"/>
      <c r="C105" s="147"/>
      <c r="D105" s="148"/>
      <c r="E105" s="83">
        <f>SUM(E101:E104)</f>
        <v>0</v>
      </c>
      <c r="F105" s="65"/>
    </row>
    <row r="106" spans="1:11" ht="15" thickBot="1" x14ac:dyDescent="0.25"/>
    <row r="107" spans="1:11" x14ac:dyDescent="0.2">
      <c r="A107" s="100"/>
      <c r="C107" s="100"/>
    </row>
    <row r="108" spans="1:11" ht="15" customHeight="1" x14ac:dyDescent="0.2">
      <c r="A108" s="101"/>
      <c r="C108" s="101"/>
    </row>
    <row r="109" spans="1:11" ht="15.75" customHeight="1" thickBot="1" x14ac:dyDescent="0.25">
      <c r="A109" s="102"/>
      <c r="C109" s="102"/>
    </row>
    <row r="110" spans="1:11" x14ac:dyDescent="0.2">
      <c r="A110" s="14" t="s">
        <v>136</v>
      </c>
      <c r="C110" s="14" t="s">
        <v>137</v>
      </c>
    </row>
  </sheetData>
  <sheetProtection algorithmName="SHA-512" hashValue="GvrBNOOwSMDhv8rGIdBONbBFog4KiTzv6j9Lqh+frJW2gUneEXncTupNRUb4Ajk1t2alniRDQ5NQAdRYsDnyhg==" saltValue="HXOSBsQWhvtkUsDJNIbleA==" spinCount="100000" sheet="1"/>
  <mergeCells count="58">
    <mergeCell ref="A101:D101"/>
    <mergeCell ref="A102:D102"/>
    <mergeCell ref="A103:D103"/>
    <mergeCell ref="A104:D104"/>
    <mergeCell ref="A105:D105"/>
    <mergeCell ref="A99:F99"/>
    <mergeCell ref="A80:C80"/>
    <mergeCell ref="D80:E80"/>
    <mergeCell ref="A81:C81"/>
    <mergeCell ref="A82:C82"/>
    <mergeCell ref="D82:E82"/>
    <mergeCell ref="A83:C83"/>
    <mergeCell ref="A84:D84"/>
    <mergeCell ref="A85:F85"/>
    <mergeCell ref="A89:D89"/>
    <mergeCell ref="A95:D95"/>
    <mergeCell ref="A98:F98"/>
    <mergeCell ref="A37:C37"/>
    <mergeCell ref="A38:C38"/>
    <mergeCell ref="D38:E38"/>
    <mergeCell ref="A79:C79"/>
    <mergeCell ref="A39:C39"/>
    <mergeCell ref="A40:C40"/>
    <mergeCell ref="D40:E40"/>
    <mergeCell ref="A41:C41"/>
    <mergeCell ref="A44:F44"/>
    <mergeCell ref="A75:C75"/>
    <mergeCell ref="A76:C76"/>
    <mergeCell ref="D76:E76"/>
    <mergeCell ref="A77:C77"/>
    <mergeCell ref="A78:C78"/>
    <mergeCell ref="D78:E78"/>
    <mergeCell ref="A34:C34"/>
    <mergeCell ref="D34:E34"/>
    <mergeCell ref="A35:C35"/>
    <mergeCell ref="A36:C36"/>
    <mergeCell ref="D36:E36"/>
    <mergeCell ref="C13:K13"/>
    <mergeCell ref="A14:B14"/>
    <mergeCell ref="A16:K16"/>
    <mergeCell ref="A17:K17"/>
    <mergeCell ref="A33:C33"/>
    <mergeCell ref="A107:A109"/>
    <mergeCell ref="C107:C109"/>
    <mergeCell ref="A1:G1"/>
    <mergeCell ref="A9:B9"/>
    <mergeCell ref="C9:K9"/>
    <mergeCell ref="E4:J4"/>
    <mergeCell ref="A3:K3"/>
    <mergeCell ref="A6:B6"/>
    <mergeCell ref="A7:B7"/>
    <mergeCell ref="C7:K7"/>
    <mergeCell ref="A8:B8"/>
    <mergeCell ref="A10:B10"/>
    <mergeCell ref="A11:B11"/>
    <mergeCell ref="C11:K11"/>
    <mergeCell ref="A12:B12"/>
    <mergeCell ref="A13:B13"/>
  </mergeCells>
  <pageMargins left="0.7" right="0.7" top="0.75" bottom="0.75" header="0.3" footer="0.3"/>
  <pageSetup paperSize="8" scale="85" orientation="landscape" r:id="rId1"/>
  <rowBreaks count="2" manualBreakCount="2">
    <brk id="43" max="16383" man="1"/>
    <brk id="98" max="16383" man="1"/>
  </rowBreaks>
  <ignoredErrors>
    <ignoredError sqref="E63 E68:E69 E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opLeftCell="A13" zoomScale="75" zoomScaleNormal="75" workbookViewId="0">
      <selection activeCell="K18" sqref="K18"/>
    </sheetView>
  </sheetViews>
  <sheetFormatPr defaultColWidth="9.140625" defaultRowHeight="14.25" x14ac:dyDescent="0.2"/>
  <cols>
    <col min="1" max="1" width="60.5703125" style="14" customWidth="1"/>
    <col min="2" max="2" width="11" style="14" customWidth="1"/>
    <col min="3" max="3" width="21.5703125" style="14" customWidth="1"/>
    <col min="4" max="4" width="17" style="14" customWidth="1"/>
    <col min="5" max="5" width="28.140625" style="14" customWidth="1"/>
    <col min="6" max="6" width="15.5703125" style="14" customWidth="1"/>
    <col min="7" max="7" width="19.5703125" style="14" customWidth="1"/>
    <col min="8" max="8" width="7.28515625" style="14" customWidth="1"/>
    <col min="9" max="10" width="13.5703125" style="14" customWidth="1"/>
    <col min="11" max="11" width="16.5703125" style="14" customWidth="1"/>
    <col min="12" max="16384" width="9.140625" style="14"/>
  </cols>
  <sheetData>
    <row r="1" spans="1:11" ht="23.25" x14ac:dyDescent="0.35">
      <c r="A1" s="103" t="s">
        <v>138</v>
      </c>
      <c r="B1" s="103"/>
      <c r="C1" s="103"/>
      <c r="D1" s="103"/>
      <c r="E1" s="103"/>
      <c r="F1" s="103"/>
      <c r="G1" s="103"/>
      <c r="H1" s="13"/>
      <c r="I1" s="13"/>
      <c r="J1" s="13"/>
    </row>
    <row r="2" spans="1:11" ht="24" thickBot="1" x14ac:dyDescent="0.4">
      <c r="A2" s="93" t="s">
        <v>67</v>
      </c>
      <c r="B2" s="93"/>
      <c r="C2" s="93"/>
      <c r="D2" s="93"/>
      <c r="E2" s="93"/>
      <c r="F2" s="93" t="s">
        <v>68</v>
      </c>
      <c r="G2" s="93"/>
      <c r="H2" s="13"/>
      <c r="I2" s="13"/>
      <c r="J2" s="13"/>
    </row>
    <row r="3" spans="1:11" ht="15" x14ac:dyDescent="0.25">
      <c r="A3" s="112" t="s">
        <v>112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1" ht="30" x14ac:dyDescent="0.25">
      <c r="A4" s="15" t="s">
        <v>18</v>
      </c>
      <c r="B4" s="16" t="s">
        <v>74</v>
      </c>
      <c r="C4" s="16" t="s">
        <v>85</v>
      </c>
      <c r="D4" s="16" t="s">
        <v>75</v>
      </c>
      <c r="E4" s="109" t="s">
        <v>129</v>
      </c>
      <c r="F4" s="110"/>
      <c r="G4" s="110"/>
      <c r="H4" s="110"/>
      <c r="I4" s="110"/>
      <c r="J4" s="111"/>
      <c r="K4" s="16" t="s">
        <v>86</v>
      </c>
    </row>
    <row r="5" spans="1:11" ht="32.25" customHeight="1" x14ac:dyDescent="0.2">
      <c r="A5" s="17" t="s">
        <v>101</v>
      </c>
      <c r="B5" s="17">
        <v>1</v>
      </c>
      <c r="C5" s="89"/>
      <c r="D5" s="18">
        <f>C5*B5</f>
        <v>0</v>
      </c>
      <c r="E5" s="19"/>
      <c r="F5" s="82">
        <v>0</v>
      </c>
      <c r="G5" s="94">
        <f>F5*E5</f>
        <v>0</v>
      </c>
      <c r="H5" s="19"/>
      <c r="I5" s="82">
        <v>0</v>
      </c>
      <c r="J5" s="94">
        <f>I5*H5</f>
        <v>0</v>
      </c>
      <c r="K5" s="18">
        <f>D5*12</f>
        <v>0</v>
      </c>
    </row>
    <row r="6" spans="1:11" x14ac:dyDescent="0.2">
      <c r="A6" s="104" t="s">
        <v>80</v>
      </c>
      <c r="B6" s="105"/>
      <c r="C6" s="20"/>
      <c r="D6" s="21"/>
      <c r="E6" s="21"/>
      <c r="F6" s="21"/>
      <c r="G6" s="21"/>
      <c r="H6" s="21"/>
      <c r="I6" s="21"/>
      <c r="J6" s="21"/>
      <c r="K6" s="22">
        <f>K5</f>
        <v>0</v>
      </c>
    </row>
    <row r="7" spans="1:11" ht="15" x14ac:dyDescent="0.25">
      <c r="A7" s="104" t="s">
        <v>96</v>
      </c>
      <c r="B7" s="105"/>
      <c r="C7" s="114">
        <v>0</v>
      </c>
      <c r="D7" s="115"/>
      <c r="E7" s="115"/>
      <c r="F7" s="115"/>
      <c r="G7" s="115"/>
      <c r="H7" s="115"/>
      <c r="I7" s="115"/>
      <c r="J7" s="115"/>
      <c r="K7" s="116"/>
    </row>
    <row r="8" spans="1:11" x14ac:dyDescent="0.2">
      <c r="A8" s="104" t="s">
        <v>81</v>
      </c>
      <c r="B8" s="105"/>
      <c r="C8" s="23"/>
      <c r="D8" s="24"/>
      <c r="E8" s="24"/>
      <c r="F8" s="21"/>
      <c r="G8" s="21"/>
      <c r="H8" s="21"/>
      <c r="I8" s="21"/>
      <c r="J8" s="21"/>
      <c r="K8" s="22">
        <f>K6*C7+K6</f>
        <v>0</v>
      </c>
    </row>
    <row r="9" spans="1:11" ht="15" x14ac:dyDescent="0.25">
      <c r="A9" s="104" t="s">
        <v>93</v>
      </c>
      <c r="B9" s="105"/>
      <c r="C9" s="106">
        <v>0</v>
      </c>
      <c r="D9" s="107"/>
      <c r="E9" s="107"/>
      <c r="F9" s="107"/>
      <c r="G9" s="107"/>
      <c r="H9" s="107"/>
      <c r="I9" s="107"/>
      <c r="J9" s="107"/>
      <c r="K9" s="108"/>
    </row>
    <row r="10" spans="1:11" x14ac:dyDescent="0.2">
      <c r="A10" s="104" t="s">
        <v>82</v>
      </c>
      <c r="B10" s="105"/>
      <c r="C10" s="23"/>
      <c r="D10" s="24"/>
      <c r="E10" s="24"/>
      <c r="F10" s="21"/>
      <c r="G10" s="21"/>
      <c r="H10" s="21"/>
      <c r="I10" s="21"/>
      <c r="J10" s="21"/>
      <c r="K10" s="22">
        <f>K8*C9+K8</f>
        <v>0</v>
      </c>
    </row>
    <row r="11" spans="1:11" ht="15" x14ac:dyDescent="0.25">
      <c r="A11" s="104" t="s">
        <v>95</v>
      </c>
      <c r="B11" s="105"/>
      <c r="C11" s="106">
        <v>0</v>
      </c>
      <c r="D11" s="107"/>
      <c r="E11" s="107"/>
      <c r="F11" s="107"/>
      <c r="G11" s="107"/>
      <c r="H11" s="107"/>
      <c r="I11" s="107"/>
      <c r="J11" s="107"/>
      <c r="K11" s="108"/>
    </row>
    <row r="12" spans="1:11" x14ac:dyDescent="0.2">
      <c r="A12" s="104" t="s">
        <v>83</v>
      </c>
      <c r="B12" s="105"/>
      <c r="C12" s="23"/>
      <c r="D12" s="24"/>
      <c r="E12" s="24"/>
      <c r="F12" s="21"/>
      <c r="G12" s="21"/>
      <c r="H12" s="21"/>
      <c r="I12" s="21"/>
      <c r="J12" s="21"/>
      <c r="K12" s="22">
        <f>K10*C11+K10</f>
        <v>0</v>
      </c>
    </row>
    <row r="13" spans="1:11" ht="15" x14ac:dyDescent="0.25">
      <c r="A13" s="104" t="s">
        <v>94</v>
      </c>
      <c r="B13" s="105"/>
      <c r="C13" s="106">
        <v>0</v>
      </c>
      <c r="D13" s="107"/>
      <c r="E13" s="107"/>
      <c r="F13" s="107"/>
      <c r="G13" s="107"/>
      <c r="H13" s="107"/>
      <c r="I13" s="107"/>
      <c r="J13" s="107"/>
      <c r="K13" s="108"/>
    </row>
    <row r="14" spans="1:11" x14ac:dyDescent="0.2">
      <c r="A14" s="104" t="s">
        <v>84</v>
      </c>
      <c r="B14" s="105"/>
      <c r="C14" s="20"/>
      <c r="D14" s="21"/>
      <c r="E14" s="21"/>
      <c r="F14" s="21"/>
      <c r="G14" s="21"/>
      <c r="H14" s="21"/>
      <c r="I14" s="21"/>
      <c r="J14" s="21"/>
      <c r="K14" s="22">
        <f>K12*C13+K12</f>
        <v>0</v>
      </c>
    </row>
    <row r="15" spans="1:11" ht="15" x14ac:dyDescent="0.25">
      <c r="A15" s="149" t="s">
        <v>152</v>
      </c>
      <c r="B15" s="150"/>
      <c r="C15" s="21"/>
      <c r="D15" s="21"/>
      <c r="E15" s="21"/>
      <c r="F15" s="25"/>
      <c r="G15" s="25"/>
      <c r="H15" s="25"/>
      <c r="I15" s="25"/>
      <c r="J15" s="25"/>
      <c r="K15" s="26">
        <f>K6+K8+K10+K12+K14</f>
        <v>0</v>
      </c>
    </row>
    <row r="16" spans="1:11" ht="15" x14ac:dyDescent="0.25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</row>
    <row r="17" spans="1:11" x14ac:dyDescent="0.2">
      <c r="A17" s="118" t="s">
        <v>0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</row>
    <row r="18" spans="1:11" ht="30" x14ac:dyDescent="0.25">
      <c r="A18" s="27" t="s">
        <v>63</v>
      </c>
      <c r="B18" s="28" t="s">
        <v>24</v>
      </c>
      <c r="C18" s="28" t="s">
        <v>49</v>
      </c>
      <c r="D18" s="29" t="s">
        <v>173</v>
      </c>
      <c r="E18" s="15" t="s">
        <v>58</v>
      </c>
    </row>
    <row r="19" spans="1:11" ht="28.5" x14ac:dyDescent="0.2">
      <c r="A19" s="34" t="s">
        <v>125</v>
      </c>
      <c r="B19" s="31">
        <v>280</v>
      </c>
      <c r="C19" s="35" t="s">
        <v>102</v>
      </c>
      <c r="D19" s="88"/>
      <c r="E19" s="22">
        <f>B19*D19*2</f>
        <v>0</v>
      </c>
    </row>
    <row r="20" spans="1:11" x14ac:dyDescent="0.2">
      <c r="A20" s="34" t="s">
        <v>126</v>
      </c>
      <c r="B20" s="31">
        <v>45</v>
      </c>
      <c r="C20" s="31" t="s">
        <v>31</v>
      </c>
      <c r="D20" s="88"/>
      <c r="E20" s="22">
        <f>B20*D20</f>
        <v>0</v>
      </c>
    </row>
    <row r="21" spans="1:11" x14ac:dyDescent="0.2">
      <c r="A21" s="104" t="s">
        <v>117</v>
      </c>
      <c r="B21" s="119"/>
      <c r="C21" s="105"/>
      <c r="D21" s="36"/>
      <c r="E21" s="37">
        <f>SUM(E19:E20)</f>
        <v>0</v>
      </c>
    </row>
    <row r="22" spans="1:11" ht="15" x14ac:dyDescent="0.25">
      <c r="A22" s="104" t="s">
        <v>97</v>
      </c>
      <c r="B22" s="119"/>
      <c r="C22" s="105"/>
      <c r="D22" s="120"/>
      <c r="E22" s="121"/>
    </row>
    <row r="23" spans="1:11" ht="15" x14ac:dyDescent="0.25">
      <c r="A23" s="122" t="s">
        <v>118</v>
      </c>
      <c r="B23" s="123"/>
      <c r="C23" s="124"/>
      <c r="D23" s="38"/>
      <c r="E23" s="39">
        <f>E21*D22+E21</f>
        <v>0</v>
      </c>
      <c r="F23" s="40"/>
      <c r="G23" s="40"/>
      <c r="H23" s="40"/>
    </row>
    <row r="24" spans="1:11" ht="15" x14ac:dyDescent="0.25">
      <c r="A24" s="104" t="s">
        <v>100</v>
      </c>
      <c r="B24" s="119"/>
      <c r="C24" s="105"/>
      <c r="D24" s="125"/>
      <c r="E24" s="126"/>
      <c r="F24" s="40"/>
      <c r="G24" s="40"/>
      <c r="H24" s="40"/>
    </row>
    <row r="25" spans="1:11" ht="15" x14ac:dyDescent="0.25">
      <c r="A25" s="104" t="s">
        <v>116</v>
      </c>
      <c r="B25" s="119"/>
      <c r="C25" s="105"/>
      <c r="D25" s="38"/>
      <c r="E25" s="37">
        <f>E23*D24+E23</f>
        <v>0</v>
      </c>
      <c r="F25" s="40"/>
      <c r="G25" s="40"/>
      <c r="H25" s="40"/>
    </row>
    <row r="26" spans="1:11" ht="15" x14ac:dyDescent="0.25">
      <c r="A26" s="104" t="s">
        <v>99</v>
      </c>
      <c r="B26" s="119"/>
      <c r="C26" s="105"/>
      <c r="D26" s="120"/>
      <c r="E26" s="121"/>
      <c r="F26" s="40"/>
      <c r="G26" s="40"/>
      <c r="H26" s="40"/>
    </row>
    <row r="27" spans="1:11" ht="15" x14ac:dyDescent="0.25">
      <c r="A27" s="104" t="s">
        <v>119</v>
      </c>
      <c r="B27" s="119"/>
      <c r="C27" s="105"/>
      <c r="D27" s="38"/>
      <c r="E27" s="37">
        <f>E25*D26+E25</f>
        <v>0</v>
      </c>
      <c r="F27" s="40"/>
      <c r="G27" s="40"/>
      <c r="H27" s="40"/>
    </row>
    <row r="28" spans="1:11" ht="15" x14ac:dyDescent="0.25">
      <c r="A28" s="104" t="s">
        <v>98</v>
      </c>
      <c r="B28" s="119"/>
      <c r="C28" s="105"/>
      <c r="D28" s="120"/>
      <c r="E28" s="121"/>
      <c r="F28" s="40"/>
      <c r="G28" s="40"/>
      <c r="H28" s="40"/>
    </row>
    <row r="29" spans="1:11" x14ac:dyDescent="0.2">
      <c r="A29" s="104" t="s">
        <v>120</v>
      </c>
      <c r="B29" s="119"/>
      <c r="C29" s="105"/>
      <c r="D29" s="36"/>
      <c r="E29" s="39">
        <f>E27*D28+E27</f>
        <v>0</v>
      </c>
      <c r="F29" s="40"/>
      <c r="G29" s="40"/>
      <c r="H29" s="40"/>
    </row>
    <row r="30" spans="1:11" ht="15" x14ac:dyDescent="0.25">
      <c r="A30" s="25" t="s">
        <v>153</v>
      </c>
      <c r="B30" s="25"/>
      <c r="C30" s="25"/>
      <c r="D30" s="41"/>
      <c r="E30" s="42">
        <f>E21+E23+E25+E27+E29</f>
        <v>0</v>
      </c>
      <c r="F30" s="43"/>
      <c r="G30" s="43"/>
      <c r="H30" s="43"/>
      <c r="I30" s="44"/>
    </row>
    <row r="31" spans="1:11" ht="15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</row>
    <row r="32" spans="1:11" x14ac:dyDescent="0.2">
      <c r="A32" s="118" t="s">
        <v>32</v>
      </c>
      <c r="B32" s="118"/>
      <c r="C32" s="118"/>
      <c r="D32" s="118"/>
      <c r="E32" s="118"/>
      <c r="F32" s="118"/>
      <c r="G32" s="91"/>
      <c r="H32" s="91"/>
    </row>
    <row r="33" spans="1:5" ht="30" x14ac:dyDescent="0.25">
      <c r="A33" s="45" t="s">
        <v>23</v>
      </c>
      <c r="B33" s="45" t="s">
        <v>24</v>
      </c>
      <c r="C33" s="46" t="s">
        <v>49</v>
      </c>
      <c r="D33" s="98" t="s">
        <v>141</v>
      </c>
      <c r="E33" s="46" t="s">
        <v>72</v>
      </c>
    </row>
    <row r="34" spans="1:5" x14ac:dyDescent="0.2">
      <c r="A34" s="49" t="s">
        <v>48</v>
      </c>
      <c r="B34" s="31">
        <v>1</v>
      </c>
      <c r="C34" s="31" t="s">
        <v>46</v>
      </c>
      <c r="D34" s="90"/>
      <c r="E34" s="48">
        <f>D34*B34</f>
        <v>0</v>
      </c>
    </row>
    <row r="35" spans="1:5" x14ac:dyDescent="0.2">
      <c r="A35" s="49" t="s">
        <v>25</v>
      </c>
      <c r="B35" s="31">
        <v>1</v>
      </c>
      <c r="C35" s="31" t="s">
        <v>50</v>
      </c>
      <c r="D35" s="90"/>
      <c r="E35" s="48">
        <f t="shared" ref="E35" si="0">D35*B35*4</f>
        <v>0</v>
      </c>
    </row>
    <row r="36" spans="1:5" x14ac:dyDescent="0.2">
      <c r="A36" s="50" t="s">
        <v>27</v>
      </c>
      <c r="B36" s="31">
        <v>1</v>
      </c>
      <c r="C36" s="31" t="s">
        <v>73</v>
      </c>
      <c r="D36" s="90"/>
      <c r="E36" s="48">
        <f>D36*B36</f>
        <v>0</v>
      </c>
    </row>
    <row r="37" spans="1:5" x14ac:dyDescent="0.2">
      <c r="A37" s="50" t="s">
        <v>29</v>
      </c>
      <c r="B37" s="31">
        <v>1</v>
      </c>
      <c r="C37" s="31" t="s">
        <v>46</v>
      </c>
      <c r="D37" s="90"/>
      <c r="E37" s="48">
        <f>D37*B37</f>
        <v>0</v>
      </c>
    </row>
    <row r="38" spans="1:5" x14ac:dyDescent="0.2">
      <c r="A38" s="50" t="s">
        <v>110</v>
      </c>
      <c r="B38" s="31">
        <v>1</v>
      </c>
      <c r="C38" s="31" t="s">
        <v>46</v>
      </c>
      <c r="D38" s="90"/>
      <c r="E38" s="48">
        <f t="shared" ref="E38:E40" si="1">D38*B38</f>
        <v>0</v>
      </c>
    </row>
    <row r="39" spans="1:5" x14ac:dyDescent="0.2">
      <c r="A39" s="50" t="s">
        <v>54</v>
      </c>
      <c r="B39" s="31">
        <v>1</v>
      </c>
      <c r="C39" s="31" t="s">
        <v>46</v>
      </c>
      <c r="D39" s="90"/>
      <c r="E39" s="48">
        <f t="shared" si="1"/>
        <v>0</v>
      </c>
    </row>
    <row r="40" spans="1:5" x14ac:dyDescent="0.2">
      <c r="A40" s="50" t="s">
        <v>28</v>
      </c>
      <c r="B40" s="31">
        <v>2</v>
      </c>
      <c r="C40" s="31" t="s">
        <v>46</v>
      </c>
      <c r="D40" s="90"/>
      <c r="E40" s="48">
        <f t="shared" si="1"/>
        <v>0</v>
      </c>
    </row>
    <row r="41" spans="1:5" x14ac:dyDescent="0.2">
      <c r="A41" s="50" t="s">
        <v>105</v>
      </c>
      <c r="B41" s="31">
        <v>1</v>
      </c>
      <c r="C41" s="31" t="s">
        <v>50</v>
      </c>
      <c r="D41" s="90"/>
      <c r="E41" s="48">
        <f>D41*B41*4</f>
        <v>0</v>
      </c>
    </row>
    <row r="42" spans="1:5" x14ac:dyDescent="0.2">
      <c r="A42" s="50" t="s">
        <v>104</v>
      </c>
      <c r="B42" s="31">
        <v>1</v>
      </c>
      <c r="C42" s="31" t="s">
        <v>55</v>
      </c>
      <c r="D42" s="90"/>
      <c r="E42" s="48">
        <f>D42*B42*2</f>
        <v>0</v>
      </c>
    </row>
    <row r="43" spans="1:5" x14ac:dyDescent="0.2">
      <c r="A43" s="50" t="s">
        <v>53</v>
      </c>
      <c r="B43" s="31">
        <v>1</v>
      </c>
      <c r="C43" s="31" t="s">
        <v>50</v>
      </c>
      <c r="D43" s="90"/>
      <c r="E43" s="48">
        <f>D43*B43*4</f>
        <v>0</v>
      </c>
    </row>
    <row r="44" spans="1:5" x14ac:dyDescent="0.2">
      <c r="A44" s="50" t="s">
        <v>115</v>
      </c>
      <c r="B44" s="31">
        <v>1</v>
      </c>
      <c r="C44" s="31" t="s">
        <v>50</v>
      </c>
      <c r="D44" s="90"/>
      <c r="E44" s="48">
        <f>D44*B44*4</f>
        <v>0</v>
      </c>
    </row>
    <row r="45" spans="1:5" x14ac:dyDescent="0.2">
      <c r="A45" s="50" t="s">
        <v>106</v>
      </c>
      <c r="B45" s="31">
        <v>1</v>
      </c>
      <c r="C45" s="31" t="s">
        <v>50</v>
      </c>
      <c r="D45" s="90"/>
      <c r="E45" s="48">
        <f>D45*B45*4</f>
        <v>0</v>
      </c>
    </row>
    <row r="46" spans="1:5" x14ac:dyDescent="0.2">
      <c r="A46" s="50" t="s">
        <v>35</v>
      </c>
      <c r="B46" s="31">
        <v>1</v>
      </c>
      <c r="C46" s="31" t="s">
        <v>30</v>
      </c>
      <c r="D46" s="90"/>
      <c r="E46" s="48">
        <f>D46*B46*2</f>
        <v>0</v>
      </c>
    </row>
    <row r="47" spans="1:5" x14ac:dyDescent="0.2">
      <c r="A47" s="50" t="s">
        <v>62</v>
      </c>
      <c r="B47" s="31">
        <v>1</v>
      </c>
      <c r="C47" s="31" t="s">
        <v>30</v>
      </c>
      <c r="D47" s="90"/>
      <c r="E47" s="48">
        <f>D47*B47*2</f>
        <v>0</v>
      </c>
    </row>
    <row r="48" spans="1:5" x14ac:dyDescent="0.2">
      <c r="A48" s="50" t="s">
        <v>66</v>
      </c>
      <c r="B48" s="33">
        <v>1</v>
      </c>
      <c r="C48" s="31" t="s">
        <v>73</v>
      </c>
      <c r="D48" s="90"/>
      <c r="E48" s="48">
        <f>D48*B48</f>
        <v>0</v>
      </c>
    </row>
    <row r="49" spans="1:11" x14ac:dyDescent="0.2">
      <c r="A49" s="50" t="s">
        <v>36</v>
      </c>
      <c r="B49" s="31">
        <v>1</v>
      </c>
      <c r="C49" s="31" t="s">
        <v>50</v>
      </c>
      <c r="D49" s="90"/>
      <c r="E49" s="48">
        <f>D49*B49*4</f>
        <v>0</v>
      </c>
    </row>
    <row r="50" spans="1:11" x14ac:dyDescent="0.2">
      <c r="A50" s="50" t="s">
        <v>60</v>
      </c>
      <c r="B50" s="31">
        <v>1</v>
      </c>
      <c r="C50" s="31" t="s">
        <v>8</v>
      </c>
      <c r="D50" s="90"/>
      <c r="E50" s="48">
        <f>D50*B50*12</f>
        <v>0</v>
      </c>
    </row>
    <row r="51" spans="1:11" x14ac:dyDescent="0.2">
      <c r="A51" s="50" t="s">
        <v>59</v>
      </c>
      <c r="B51" s="31">
        <v>1</v>
      </c>
      <c r="C51" s="31" t="s">
        <v>8</v>
      </c>
      <c r="D51" s="90"/>
      <c r="E51" s="48">
        <f t="shared" ref="E51:E54" si="2">D51*B51*12</f>
        <v>0</v>
      </c>
    </row>
    <row r="52" spans="1:11" x14ac:dyDescent="0.2">
      <c r="A52" s="50" t="s">
        <v>33</v>
      </c>
      <c r="B52" s="31">
        <v>1</v>
      </c>
      <c r="C52" s="31" t="s">
        <v>8</v>
      </c>
      <c r="D52" s="90"/>
      <c r="E52" s="48">
        <f t="shared" si="2"/>
        <v>0</v>
      </c>
    </row>
    <row r="53" spans="1:11" x14ac:dyDescent="0.2">
      <c r="A53" s="50" t="s">
        <v>34</v>
      </c>
      <c r="B53" s="31">
        <v>1</v>
      </c>
      <c r="C53" s="31" t="s">
        <v>50</v>
      </c>
      <c r="D53" s="90"/>
      <c r="E53" s="48">
        <f>D53*B53*4</f>
        <v>0</v>
      </c>
    </row>
    <row r="54" spans="1:11" x14ac:dyDescent="0.2">
      <c r="A54" s="50" t="s">
        <v>61</v>
      </c>
      <c r="B54" s="31">
        <v>1</v>
      </c>
      <c r="C54" s="31" t="s">
        <v>8</v>
      </c>
      <c r="D54" s="90"/>
      <c r="E54" s="48">
        <f t="shared" si="2"/>
        <v>0</v>
      </c>
    </row>
    <row r="55" spans="1:11" x14ac:dyDescent="0.2">
      <c r="A55" s="50" t="s">
        <v>51</v>
      </c>
      <c r="B55" s="31">
        <v>1</v>
      </c>
      <c r="C55" s="31" t="s">
        <v>50</v>
      </c>
      <c r="D55" s="90"/>
      <c r="E55" s="48">
        <f>D55*B55*4</f>
        <v>0</v>
      </c>
    </row>
    <row r="56" spans="1:11" x14ac:dyDescent="0.2">
      <c r="A56" s="50" t="s">
        <v>107</v>
      </c>
      <c r="B56" s="31">
        <v>1</v>
      </c>
      <c r="C56" s="31" t="s">
        <v>50</v>
      </c>
      <c r="D56" s="90"/>
      <c r="E56" s="48">
        <f>D56*B56*4</f>
        <v>0</v>
      </c>
    </row>
    <row r="57" spans="1:11" x14ac:dyDescent="0.2">
      <c r="A57" s="50" t="s">
        <v>108</v>
      </c>
      <c r="B57" s="31">
        <v>1</v>
      </c>
      <c r="C57" s="31" t="s">
        <v>50</v>
      </c>
      <c r="D57" s="90"/>
      <c r="E57" s="48">
        <f>D57*B57*4</f>
        <v>0</v>
      </c>
    </row>
    <row r="58" spans="1:11" x14ac:dyDescent="0.2">
      <c r="A58" s="50" t="s">
        <v>52</v>
      </c>
      <c r="B58" s="31">
        <v>1</v>
      </c>
      <c r="C58" s="31" t="s">
        <v>55</v>
      </c>
      <c r="D58" s="90"/>
      <c r="E58" s="48">
        <f>D58*B58*2</f>
        <v>0</v>
      </c>
    </row>
    <row r="59" spans="1:11" x14ac:dyDescent="0.2">
      <c r="A59" s="50" t="s">
        <v>109</v>
      </c>
      <c r="B59" s="31">
        <v>1</v>
      </c>
      <c r="C59" s="31" t="s">
        <v>46</v>
      </c>
      <c r="D59" s="90"/>
      <c r="E59" s="48">
        <f>D59*B59</f>
        <v>0</v>
      </c>
    </row>
    <row r="60" spans="1:11" ht="15" x14ac:dyDescent="0.25">
      <c r="A60" s="127" t="s">
        <v>87</v>
      </c>
      <c r="B60" s="119"/>
      <c r="C60" s="105"/>
      <c r="D60" s="51"/>
      <c r="E60" s="52">
        <f>SUM(E34:E59)</f>
        <v>0</v>
      </c>
      <c r="F60" s="40"/>
      <c r="G60" s="40"/>
      <c r="H60" s="40"/>
      <c r="I60" s="40"/>
      <c r="J60" s="53"/>
      <c r="K60" s="54"/>
    </row>
    <row r="61" spans="1:11" ht="15" x14ac:dyDescent="0.25">
      <c r="A61" s="104" t="s">
        <v>97</v>
      </c>
      <c r="B61" s="119"/>
      <c r="C61" s="105"/>
      <c r="D61" s="128"/>
      <c r="E61" s="129"/>
      <c r="F61" s="40"/>
      <c r="G61" s="40"/>
      <c r="H61" s="40"/>
      <c r="I61" s="40"/>
      <c r="J61" s="53"/>
      <c r="K61" s="54"/>
    </row>
    <row r="62" spans="1:11" ht="15" x14ac:dyDescent="0.25">
      <c r="A62" s="127" t="s">
        <v>45</v>
      </c>
      <c r="B62" s="119"/>
      <c r="C62" s="105"/>
      <c r="D62" s="21"/>
      <c r="E62" s="39">
        <f>E60*D61+E60</f>
        <v>0</v>
      </c>
      <c r="F62" s="40"/>
      <c r="G62" s="40"/>
      <c r="H62" s="40"/>
      <c r="I62" s="40"/>
      <c r="J62" s="53"/>
      <c r="K62" s="43"/>
    </row>
    <row r="63" spans="1:11" ht="15" x14ac:dyDescent="0.25">
      <c r="A63" s="104" t="s">
        <v>100</v>
      </c>
      <c r="B63" s="119"/>
      <c r="C63" s="105"/>
      <c r="D63" s="128"/>
      <c r="E63" s="129"/>
      <c r="F63" s="40"/>
      <c r="G63" s="40"/>
      <c r="H63" s="40"/>
      <c r="I63" s="40"/>
      <c r="J63" s="53"/>
      <c r="K63" s="43"/>
    </row>
    <row r="64" spans="1:11" ht="15" x14ac:dyDescent="0.25">
      <c r="A64" s="127" t="s">
        <v>89</v>
      </c>
      <c r="B64" s="119"/>
      <c r="C64" s="105"/>
      <c r="D64" s="21"/>
      <c r="E64" s="39">
        <f>E62*D63+E62</f>
        <v>0</v>
      </c>
      <c r="F64" s="40"/>
      <c r="G64" s="40"/>
      <c r="H64" s="40"/>
      <c r="I64" s="40"/>
      <c r="J64" s="53"/>
      <c r="K64" s="43"/>
    </row>
    <row r="65" spans="1:11" ht="15" x14ac:dyDescent="0.25">
      <c r="A65" s="104" t="s">
        <v>99</v>
      </c>
      <c r="B65" s="119"/>
      <c r="C65" s="105"/>
      <c r="D65" s="130"/>
      <c r="E65" s="131"/>
      <c r="F65" s="40"/>
      <c r="G65" s="40"/>
      <c r="H65" s="40"/>
      <c r="I65" s="40"/>
      <c r="J65" s="53"/>
      <c r="K65" s="43"/>
    </row>
    <row r="66" spans="1:11" ht="15" x14ac:dyDescent="0.25">
      <c r="A66" s="127" t="s">
        <v>90</v>
      </c>
      <c r="B66" s="119"/>
      <c r="C66" s="105"/>
      <c r="D66" s="21"/>
      <c r="E66" s="52">
        <f>E64*D65+E64</f>
        <v>0</v>
      </c>
      <c r="F66" s="40"/>
      <c r="G66" s="40"/>
      <c r="H66" s="40"/>
      <c r="I66" s="40"/>
      <c r="J66" s="53"/>
      <c r="K66" s="43"/>
    </row>
    <row r="67" spans="1:11" ht="15" x14ac:dyDescent="0.25">
      <c r="A67" s="104" t="s">
        <v>98</v>
      </c>
      <c r="B67" s="119"/>
      <c r="C67" s="105"/>
      <c r="D67" s="130"/>
      <c r="E67" s="131"/>
      <c r="F67" s="40"/>
      <c r="G67" s="40"/>
      <c r="H67" s="40"/>
      <c r="I67" s="40"/>
      <c r="J67" s="53"/>
      <c r="K67" s="43"/>
    </row>
    <row r="68" spans="1:11" ht="15.75" thickBot="1" x14ac:dyDescent="0.3">
      <c r="A68" s="132" t="s">
        <v>91</v>
      </c>
      <c r="B68" s="133"/>
      <c r="C68" s="134"/>
      <c r="D68" s="55"/>
      <c r="E68" s="56">
        <f>E66*D67+E66</f>
        <v>0</v>
      </c>
      <c r="F68" s="40"/>
      <c r="G68" s="40"/>
      <c r="H68" s="40"/>
      <c r="I68" s="40"/>
      <c r="J68" s="53"/>
      <c r="K68" s="43"/>
    </row>
    <row r="69" spans="1:11" ht="27.75" customHeight="1" thickBot="1" x14ac:dyDescent="0.3">
      <c r="A69" s="135" t="s">
        <v>154</v>
      </c>
      <c r="B69" s="136"/>
      <c r="C69" s="136"/>
      <c r="D69" s="137"/>
      <c r="E69" s="57">
        <f>E60+E62+E64+E66+E68</f>
        <v>0</v>
      </c>
      <c r="F69" s="58"/>
      <c r="G69" s="58"/>
      <c r="H69" s="58"/>
      <c r="I69" s="58"/>
      <c r="J69" s="59"/>
      <c r="K69" s="60"/>
    </row>
    <row r="70" spans="1:11" x14ac:dyDescent="0.2">
      <c r="A70" s="118" t="s">
        <v>10</v>
      </c>
      <c r="B70" s="118"/>
      <c r="C70" s="118"/>
      <c r="D70" s="118"/>
      <c r="E70" s="118"/>
      <c r="F70" s="118"/>
      <c r="G70" s="91"/>
      <c r="H70" s="91"/>
    </row>
    <row r="71" spans="1:11" ht="15" x14ac:dyDescent="0.25">
      <c r="A71" s="15" t="s">
        <v>44</v>
      </c>
      <c r="B71" s="15" t="s">
        <v>135</v>
      </c>
      <c r="C71" s="45" t="s">
        <v>49</v>
      </c>
      <c r="D71" s="15" t="s">
        <v>134</v>
      </c>
      <c r="E71" s="15" t="s">
        <v>58</v>
      </c>
    </row>
    <row r="72" spans="1:11" ht="42.75" x14ac:dyDescent="0.2">
      <c r="A72" s="30" t="s">
        <v>92</v>
      </c>
      <c r="B72" s="62">
        <v>329</v>
      </c>
      <c r="C72" s="61" t="s">
        <v>8</v>
      </c>
      <c r="D72" s="87">
        <v>0</v>
      </c>
      <c r="E72" s="22">
        <f>D72*B72*12</f>
        <v>0</v>
      </c>
    </row>
    <row r="73" spans="1:11" x14ac:dyDescent="0.2">
      <c r="A73" s="63" t="s">
        <v>70</v>
      </c>
      <c r="B73" s="47"/>
      <c r="C73" s="61"/>
      <c r="D73" s="64"/>
      <c r="E73" s="22">
        <f>SUM(E72:E72)</f>
        <v>0</v>
      </c>
      <c r="F73" s="65"/>
    </row>
    <row r="74" spans="1:11" ht="15" x14ac:dyDescent="0.25">
      <c r="A74" s="138" t="s">
        <v>88</v>
      </c>
      <c r="B74" s="123"/>
      <c r="C74" s="123"/>
      <c r="D74" s="124"/>
      <c r="E74" s="84">
        <v>0</v>
      </c>
      <c r="F74" s="65"/>
    </row>
    <row r="75" spans="1:11" x14ac:dyDescent="0.2">
      <c r="A75" s="66" t="s">
        <v>38</v>
      </c>
      <c r="B75" s="67"/>
      <c r="C75" s="21"/>
      <c r="D75" s="21"/>
      <c r="E75" s="39">
        <f>E73*E74+E73</f>
        <v>0</v>
      </c>
      <c r="F75" s="40"/>
      <c r="G75" s="40"/>
      <c r="H75" s="40"/>
      <c r="I75" s="40"/>
      <c r="J75" s="53"/>
      <c r="K75" s="68"/>
    </row>
    <row r="76" spans="1:11" ht="15" x14ac:dyDescent="0.25">
      <c r="A76" s="69" t="s">
        <v>88</v>
      </c>
      <c r="B76" s="70"/>
      <c r="C76" s="71"/>
      <c r="D76" s="72"/>
      <c r="E76" s="85">
        <v>0</v>
      </c>
      <c r="F76" s="40"/>
      <c r="G76" s="40"/>
      <c r="H76" s="40"/>
      <c r="I76" s="40"/>
      <c r="J76" s="53"/>
      <c r="K76" s="68"/>
    </row>
    <row r="77" spans="1:11" x14ac:dyDescent="0.2">
      <c r="A77" s="66" t="s">
        <v>39</v>
      </c>
      <c r="B77" s="67"/>
      <c r="C77" s="21"/>
      <c r="D77" s="21"/>
      <c r="E77" s="39">
        <f>E75*E76+E75</f>
        <v>0</v>
      </c>
      <c r="F77" s="40"/>
      <c r="G77" s="40"/>
      <c r="H77" s="40"/>
      <c r="I77" s="40"/>
      <c r="J77" s="53"/>
      <c r="K77" s="68"/>
    </row>
    <row r="78" spans="1:11" ht="15" x14ac:dyDescent="0.25">
      <c r="A78" s="69" t="s">
        <v>88</v>
      </c>
      <c r="B78" s="70"/>
      <c r="C78" s="71"/>
      <c r="D78" s="72"/>
      <c r="E78" s="85">
        <v>0</v>
      </c>
      <c r="F78" s="40"/>
      <c r="G78" s="40"/>
      <c r="H78" s="40"/>
      <c r="I78" s="40"/>
      <c r="J78" s="53"/>
      <c r="K78" s="68"/>
    </row>
    <row r="79" spans="1:11" x14ac:dyDescent="0.2">
      <c r="A79" s="66" t="s">
        <v>40</v>
      </c>
      <c r="B79" s="67"/>
      <c r="C79" s="21"/>
      <c r="D79" s="21"/>
      <c r="E79" s="39">
        <f>E77*E78+E77</f>
        <v>0</v>
      </c>
      <c r="F79" s="40"/>
      <c r="G79" s="40"/>
      <c r="H79" s="40"/>
      <c r="I79" s="40"/>
      <c r="J79" s="53"/>
      <c r="K79" s="68"/>
    </row>
    <row r="80" spans="1:11" ht="15" x14ac:dyDescent="0.25">
      <c r="A80" s="138" t="s">
        <v>88</v>
      </c>
      <c r="B80" s="123"/>
      <c r="C80" s="123"/>
      <c r="D80" s="123"/>
      <c r="E80" s="86">
        <v>0</v>
      </c>
      <c r="F80" s="40"/>
      <c r="G80" s="40"/>
      <c r="H80" s="40"/>
      <c r="I80" s="40"/>
      <c r="J80" s="53"/>
      <c r="K80" s="68"/>
    </row>
    <row r="81" spans="1:11" ht="16.5" customHeight="1" thickBot="1" x14ac:dyDescent="0.25">
      <c r="A81" s="73" t="s">
        <v>41</v>
      </c>
      <c r="B81" s="74"/>
      <c r="C81" s="55"/>
      <c r="D81" s="55"/>
      <c r="E81" s="56">
        <f>E79*E80+E79</f>
        <v>0</v>
      </c>
      <c r="F81" s="40"/>
      <c r="G81" s="40"/>
      <c r="H81" s="40"/>
      <c r="I81" s="40"/>
      <c r="J81" s="53"/>
      <c r="K81" s="68"/>
    </row>
    <row r="82" spans="1:11" ht="28.5" customHeight="1" thickBot="1" x14ac:dyDescent="0.3">
      <c r="A82" s="75" t="s">
        <v>155</v>
      </c>
      <c r="B82" s="76"/>
      <c r="C82" s="77"/>
      <c r="D82" s="77"/>
      <c r="E82" s="57">
        <f>E73+E75+E77+E79+E81</f>
        <v>0</v>
      </c>
      <c r="F82" s="58"/>
      <c r="G82" s="58"/>
      <c r="H82" s="58"/>
      <c r="I82" s="58"/>
      <c r="J82" s="59"/>
      <c r="K82" s="65"/>
    </row>
    <row r="83" spans="1:11" ht="15" x14ac:dyDescent="0.25">
      <c r="A83" s="139"/>
      <c r="B83" s="139"/>
      <c r="C83" s="139"/>
      <c r="D83" s="139"/>
      <c r="E83" s="139"/>
      <c r="F83" s="139"/>
      <c r="G83" s="92"/>
      <c r="H83" s="92"/>
    </row>
    <row r="84" spans="1:11" x14ac:dyDescent="0.2">
      <c r="A84" s="118" t="s">
        <v>156</v>
      </c>
      <c r="B84" s="118"/>
      <c r="C84" s="118"/>
      <c r="D84" s="118"/>
      <c r="E84" s="118"/>
      <c r="F84" s="118"/>
      <c r="G84" s="91"/>
      <c r="H84" s="91"/>
    </row>
    <row r="85" spans="1:11" x14ac:dyDescent="0.2">
      <c r="A85" s="78" t="s">
        <v>42</v>
      </c>
      <c r="B85" s="79"/>
      <c r="C85" s="79"/>
      <c r="D85" s="79"/>
      <c r="E85" s="80" t="s">
        <v>43</v>
      </c>
      <c r="F85" s="65"/>
    </row>
    <row r="86" spans="1:11" x14ac:dyDescent="0.2">
      <c r="A86" s="140" t="s">
        <v>160</v>
      </c>
      <c r="B86" s="140"/>
      <c r="C86" s="140"/>
      <c r="D86" s="141"/>
      <c r="E86" s="81">
        <f>K15</f>
        <v>0</v>
      </c>
      <c r="F86" s="65"/>
    </row>
    <row r="87" spans="1:11" x14ac:dyDescent="0.2">
      <c r="A87" s="142" t="s">
        <v>157</v>
      </c>
      <c r="B87" s="140"/>
      <c r="C87" s="140"/>
      <c r="D87" s="141"/>
      <c r="E87" s="81">
        <f>E30</f>
        <v>0</v>
      </c>
      <c r="F87" s="65"/>
    </row>
    <row r="88" spans="1:11" x14ac:dyDescent="0.2">
      <c r="A88" s="142" t="s">
        <v>161</v>
      </c>
      <c r="B88" s="140"/>
      <c r="C88" s="140"/>
      <c r="D88" s="141"/>
      <c r="E88" s="81">
        <f>E69</f>
        <v>0</v>
      </c>
      <c r="F88" s="65"/>
    </row>
    <row r="89" spans="1:11" ht="15" thickBot="1" x14ac:dyDescent="0.25">
      <c r="A89" s="143" t="s">
        <v>158</v>
      </c>
      <c r="B89" s="144"/>
      <c r="C89" s="144"/>
      <c r="D89" s="145"/>
      <c r="E89" s="82">
        <f>E82</f>
        <v>0</v>
      </c>
      <c r="F89" s="65"/>
    </row>
    <row r="90" spans="1:11" ht="15.75" customHeight="1" thickBot="1" x14ac:dyDescent="0.3">
      <c r="A90" s="146" t="s">
        <v>159</v>
      </c>
      <c r="B90" s="147"/>
      <c r="C90" s="147"/>
      <c r="D90" s="148"/>
      <c r="E90" s="83">
        <f>SUM(E86:E89)</f>
        <v>0</v>
      </c>
      <c r="F90" s="65"/>
    </row>
    <row r="91" spans="1:11" ht="15" thickBot="1" x14ac:dyDescent="0.25"/>
    <row r="92" spans="1:11" x14ac:dyDescent="0.2">
      <c r="A92" s="100"/>
      <c r="C92" s="100"/>
    </row>
    <row r="93" spans="1:11" ht="15" thickBot="1" x14ac:dyDescent="0.25">
      <c r="A93" s="102"/>
      <c r="C93" s="102"/>
    </row>
    <row r="94" spans="1:11" x14ac:dyDescent="0.2">
      <c r="A94" s="14" t="s">
        <v>136</v>
      </c>
      <c r="C94" s="14" t="s">
        <v>137</v>
      </c>
    </row>
  </sheetData>
  <sheetProtection algorithmName="SHA-512" hashValue="0zYzNzZNydHqlWW8Ck2A+lkhHeeFoNvErlGQsM5dXRmsNiWf4YPyimJFhLCK1Ama28De/L2nWy6+ULbjW3TKNA==" saltValue="vbFeHMEl9ey8y1Mr6csMvg==" spinCount="100000" sheet="1"/>
  <mergeCells count="59">
    <mergeCell ref="A90:D90"/>
    <mergeCell ref="A60:C60"/>
    <mergeCell ref="A86:D86"/>
    <mergeCell ref="A87:D87"/>
    <mergeCell ref="A88:D88"/>
    <mergeCell ref="A89:D89"/>
    <mergeCell ref="A61:C61"/>
    <mergeCell ref="D61:E61"/>
    <mergeCell ref="A62:C62"/>
    <mergeCell ref="A63:C63"/>
    <mergeCell ref="D63:E63"/>
    <mergeCell ref="A27:C27"/>
    <mergeCell ref="A28:C28"/>
    <mergeCell ref="D28:E28"/>
    <mergeCell ref="A29:C29"/>
    <mergeCell ref="A32:F32"/>
    <mergeCell ref="A25:C25"/>
    <mergeCell ref="A26:C26"/>
    <mergeCell ref="D26:E26"/>
    <mergeCell ref="A83:F83"/>
    <mergeCell ref="A84:F84"/>
    <mergeCell ref="A65:C65"/>
    <mergeCell ref="D65:E65"/>
    <mergeCell ref="A66:C66"/>
    <mergeCell ref="A67:C67"/>
    <mergeCell ref="D67:E67"/>
    <mergeCell ref="A68:C68"/>
    <mergeCell ref="A69:D69"/>
    <mergeCell ref="A70:F70"/>
    <mergeCell ref="A74:D74"/>
    <mergeCell ref="A80:D80"/>
    <mergeCell ref="A64:C64"/>
    <mergeCell ref="A22:C22"/>
    <mergeCell ref="D22:E22"/>
    <mergeCell ref="A15:B15"/>
    <mergeCell ref="A23:C23"/>
    <mergeCell ref="A24:C24"/>
    <mergeCell ref="D24:E24"/>
    <mergeCell ref="C13:K13"/>
    <mergeCell ref="A14:B14"/>
    <mergeCell ref="A16:K16"/>
    <mergeCell ref="A17:K17"/>
    <mergeCell ref="A21:C21"/>
    <mergeCell ref="A92:A93"/>
    <mergeCell ref="C92:C93"/>
    <mergeCell ref="A1:G1"/>
    <mergeCell ref="A9:B9"/>
    <mergeCell ref="C9:K9"/>
    <mergeCell ref="E4:J4"/>
    <mergeCell ref="A3:K3"/>
    <mergeCell ref="A6:B6"/>
    <mergeCell ref="A7:B7"/>
    <mergeCell ref="C7:K7"/>
    <mergeCell ref="A8:B8"/>
    <mergeCell ref="A10:B10"/>
    <mergeCell ref="A11:B11"/>
    <mergeCell ref="C11:K11"/>
    <mergeCell ref="A12:B12"/>
    <mergeCell ref="A13:B13"/>
  </mergeCells>
  <pageMargins left="0.7" right="0.7" top="0.75" bottom="0.75" header="0.3" footer="0.3"/>
  <pageSetup paperSize="8" scale="69" orientation="landscape" r:id="rId1"/>
  <rowBreaks count="1" manualBreakCount="1"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opLeftCell="A67" zoomScale="75" zoomScaleNormal="75" workbookViewId="0">
      <selection activeCell="O17" sqref="O17"/>
    </sheetView>
  </sheetViews>
  <sheetFormatPr defaultColWidth="9.140625" defaultRowHeight="14.25" x14ac:dyDescent="0.2"/>
  <cols>
    <col min="1" max="1" width="60.5703125" style="14" customWidth="1"/>
    <col min="2" max="2" width="11" style="14" customWidth="1"/>
    <col min="3" max="3" width="21.5703125" style="14" customWidth="1"/>
    <col min="4" max="4" width="17" style="14" customWidth="1"/>
    <col min="5" max="5" width="28.140625" style="14" customWidth="1"/>
    <col min="6" max="6" width="15.5703125" style="14" customWidth="1"/>
    <col min="7" max="7" width="19.5703125" style="14" customWidth="1"/>
    <col min="8" max="8" width="7.28515625" style="14" customWidth="1"/>
    <col min="9" max="10" width="13.5703125" style="14" customWidth="1"/>
    <col min="11" max="11" width="16.5703125" style="14" customWidth="1"/>
    <col min="12" max="16384" width="9.140625" style="14"/>
  </cols>
  <sheetData>
    <row r="1" spans="1:11" ht="23.25" x14ac:dyDescent="0.35">
      <c r="A1" s="103" t="s">
        <v>172</v>
      </c>
      <c r="B1" s="103"/>
      <c r="C1" s="103"/>
      <c r="D1" s="103"/>
      <c r="E1" s="103"/>
      <c r="F1" s="103"/>
      <c r="G1" s="103"/>
      <c r="H1" s="13"/>
      <c r="I1" s="13"/>
      <c r="J1" s="13"/>
    </row>
    <row r="2" spans="1:11" ht="24" thickBot="1" x14ac:dyDescent="0.4">
      <c r="A2" s="93" t="s">
        <v>67</v>
      </c>
      <c r="B2" s="93"/>
      <c r="C2" s="93"/>
      <c r="D2" s="93"/>
      <c r="E2" s="93"/>
      <c r="F2" s="93" t="s">
        <v>68</v>
      </c>
      <c r="G2" s="93"/>
      <c r="H2" s="13"/>
      <c r="I2" s="13"/>
      <c r="J2" s="13"/>
    </row>
    <row r="3" spans="1:11" ht="15" x14ac:dyDescent="0.25">
      <c r="A3" s="112" t="s">
        <v>111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1" ht="30" x14ac:dyDescent="0.25">
      <c r="A4" s="15" t="s">
        <v>18</v>
      </c>
      <c r="B4" s="16" t="s">
        <v>74</v>
      </c>
      <c r="C4" s="16" t="s">
        <v>85</v>
      </c>
      <c r="D4" s="16" t="s">
        <v>75</v>
      </c>
      <c r="E4" s="109" t="s">
        <v>129</v>
      </c>
      <c r="F4" s="110"/>
      <c r="G4" s="110"/>
      <c r="H4" s="110"/>
      <c r="I4" s="110"/>
      <c r="J4" s="111"/>
      <c r="K4" s="16" t="s">
        <v>86</v>
      </c>
    </row>
    <row r="5" spans="1:11" ht="32.25" customHeight="1" x14ac:dyDescent="0.2">
      <c r="A5" s="17" t="s">
        <v>101</v>
      </c>
      <c r="B5" s="17">
        <v>1</v>
      </c>
      <c r="C5" s="89">
        <v>0</v>
      </c>
      <c r="D5" s="18">
        <f>C5*B5</f>
        <v>0</v>
      </c>
      <c r="E5" s="19"/>
      <c r="F5" s="82">
        <v>0</v>
      </c>
      <c r="G5" s="94">
        <f>F5*E5</f>
        <v>0</v>
      </c>
      <c r="H5" s="19"/>
      <c r="I5" s="82">
        <v>0</v>
      </c>
      <c r="J5" s="94">
        <f>I5*H5</f>
        <v>0</v>
      </c>
      <c r="K5" s="18">
        <f>D5*12</f>
        <v>0</v>
      </c>
    </row>
    <row r="6" spans="1:11" x14ac:dyDescent="0.2">
      <c r="A6" s="104" t="s">
        <v>80</v>
      </c>
      <c r="B6" s="105"/>
      <c r="C6" s="20"/>
      <c r="D6" s="21"/>
      <c r="E6" s="21"/>
      <c r="F6" s="21"/>
      <c r="G6" s="21"/>
      <c r="H6" s="21"/>
      <c r="I6" s="21"/>
      <c r="J6" s="21"/>
      <c r="K6" s="22">
        <f>K5</f>
        <v>0</v>
      </c>
    </row>
    <row r="7" spans="1:11" ht="15" x14ac:dyDescent="0.25">
      <c r="A7" s="104" t="s">
        <v>96</v>
      </c>
      <c r="B7" s="105"/>
      <c r="C7" s="114">
        <v>0</v>
      </c>
      <c r="D7" s="115"/>
      <c r="E7" s="115"/>
      <c r="F7" s="115"/>
      <c r="G7" s="115"/>
      <c r="H7" s="115"/>
      <c r="I7" s="115"/>
      <c r="J7" s="115"/>
      <c r="K7" s="116"/>
    </row>
    <row r="8" spans="1:11" x14ac:dyDescent="0.2">
      <c r="A8" s="104" t="s">
        <v>81</v>
      </c>
      <c r="B8" s="105"/>
      <c r="C8" s="23"/>
      <c r="D8" s="24"/>
      <c r="E8" s="24"/>
      <c r="F8" s="21"/>
      <c r="G8" s="21"/>
      <c r="H8" s="21"/>
      <c r="I8" s="21"/>
      <c r="J8" s="21"/>
      <c r="K8" s="22">
        <f>K6*C7+K6</f>
        <v>0</v>
      </c>
    </row>
    <row r="9" spans="1:11" ht="15" x14ac:dyDescent="0.25">
      <c r="A9" s="104" t="s">
        <v>93</v>
      </c>
      <c r="B9" s="105"/>
      <c r="C9" s="106">
        <v>0</v>
      </c>
      <c r="D9" s="107"/>
      <c r="E9" s="107"/>
      <c r="F9" s="107"/>
      <c r="G9" s="107"/>
      <c r="H9" s="107"/>
      <c r="I9" s="107"/>
      <c r="J9" s="107"/>
      <c r="K9" s="108"/>
    </row>
    <row r="10" spans="1:11" x14ac:dyDescent="0.2">
      <c r="A10" s="104" t="s">
        <v>82</v>
      </c>
      <c r="B10" s="105"/>
      <c r="C10" s="23"/>
      <c r="D10" s="24"/>
      <c r="E10" s="24"/>
      <c r="F10" s="21"/>
      <c r="G10" s="21"/>
      <c r="H10" s="21"/>
      <c r="I10" s="21"/>
      <c r="J10" s="21"/>
      <c r="K10" s="22">
        <f>K8*C9+K8</f>
        <v>0</v>
      </c>
    </row>
    <row r="11" spans="1:11" ht="15" x14ac:dyDescent="0.25">
      <c r="A11" s="104" t="s">
        <v>95</v>
      </c>
      <c r="B11" s="105"/>
      <c r="C11" s="106">
        <v>0</v>
      </c>
      <c r="D11" s="107"/>
      <c r="E11" s="107"/>
      <c r="F11" s="107"/>
      <c r="G11" s="107"/>
      <c r="H11" s="107"/>
      <c r="I11" s="107"/>
      <c r="J11" s="107"/>
      <c r="K11" s="108"/>
    </row>
    <row r="12" spans="1:11" x14ac:dyDescent="0.2">
      <c r="A12" s="104" t="s">
        <v>83</v>
      </c>
      <c r="B12" s="105"/>
      <c r="C12" s="23"/>
      <c r="D12" s="24"/>
      <c r="E12" s="24"/>
      <c r="F12" s="21"/>
      <c r="G12" s="21"/>
      <c r="H12" s="21"/>
      <c r="I12" s="21"/>
      <c r="J12" s="21"/>
      <c r="K12" s="22">
        <f>K10*C11+K10</f>
        <v>0</v>
      </c>
    </row>
    <row r="13" spans="1:11" ht="15" x14ac:dyDescent="0.25">
      <c r="A13" s="104" t="s">
        <v>94</v>
      </c>
      <c r="B13" s="105"/>
      <c r="C13" s="106">
        <v>0</v>
      </c>
      <c r="D13" s="107"/>
      <c r="E13" s="107"/>
      <c r="F13" s="107"/>
      <c r="G13" s="107"/>
      <c r="H13" s="107"/>
      <c r="I13" s="107"/>
      <c r="J13" s="107"/>
      <c r="K13" s="108"/>
    </row>
    <row r="14" spans="1:11" x14ac:dyDescent="0.2">
      <c r="A14" s="104" t="s">
        <v>84</v>
      </c>
      <c r="B14" s="105"/>
      <c r="C14" s="20"/>
      <c r="D14" s="21"/>
      <c r="E14" s="21"/>
      <c r="F14" s="21"/>
      <c r="G14" s="21"/>
      <c r="H14" s="21"/>
      <c r="I14" s="21"/>
      <c r="J14" s="21"/>
      <c r="K14" s="22">
        <f>K12*C13+K12</f>
        <v>0</v>
      </c>
    </row>
    <row r="15" spans="1:11" ht="15" x14ac:dyDescent="0.25">
      <c r="A15" s="25" t="s">
        <v>162</v>
      </c>
      <c r="B15" s="25"/>
      <c r="C15" s="21"/>
      <c r="D15" s="21"/>
      <c r="E15" s="21"/>
      <c r="F15" s="25"/>
      <c r="G15" s="25"/>
      <c r="H15" s="25"/>
      <c r="I15" s="25"/>
      <c r="J15" s="25"/>
      <c r="K15" s="26">
        <f>K6+K8+K10+K12+K14</f>
        <v>0</v>
      </c>
    </row>
    <row r="16" spans="1:11" ht="15" x14ac:dyDescent="0.25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</row>
    <row r="17" spans="1:11" x14ac:dyDescent="0.2">
      <c r="A17" s="118" t="s">
        <v>0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</row>
    <row r="18" spans="1:11" ht="30" x14ac:dyDescent="0.25">
      <c r="A18" s="27" t="s">
        <v>63</v>
      </c>
      <c r="B18" s="28" t="s">
        <v>24</v>
      </c>
      <c r="C18" s="28" t="s">
        <v>49</v>
      </c>
      <c r="D18" s="99" t="s">
        <v>173</v>
      </c>
      <c r="E18" s="15" t="s">
        <v>58</v>
      </c>
    </row>
    <row r="19" spans="1:11" x14ac:dyDescent="0.2">
      <c r="A19" s="30" t="s">
        <v>71</v>
      </c>
      <c r="B19" s="31">
        <v>4</v>
      </c>
      <c r="C19" s="31" t="s">
        <v>8</v>
      </c>
      <c r="D19" s="88"/>
      <c r="E19" s="22">
        <f>B19*D19*12</f>
        <v>0</v>
      </c>
    </row>
    <row r="20" spans="1:11" ht="28.5" x14ac:dyDescent="0.2">
      <c r="A20" s="30" t="s">
        <v>1</v>
      </c>
      <c r="B20" s="31">
        <v>3</v>
      </c>
      <c r="C20" s="32" t="s">
        <v>76</v>
      </c>
      <c r="D20" s="88"/>
      <c r="E20" s="22">
        <f t="shared" ref="E20:E32" si="0">B20*D20*12</f>
        <v>0</v>
      </c>
    </row>
    <row r="21" spans="1:11" x14ac:dyDescent="0.2">
      <c r="A21" s="30" t="s">
        <v>2</v>
      </c>
      <c r="B21" s="31">
        <v>3</v>
      </c>
      <c r="C21" s="31" t="s">
        <v>77</v>
      </c>
      <c r="D21" s="88"/>
      <c r="E21" s="22">
        <f t="shared" si="0"/>
        <v>0</v>
      </c>
    </row>
    <row r="22" spans="1:11" x14ac:dyDescent="0.2">
      <c r="A22" s="30" t="s">
        <v>56</v>
      </c>
      <c r="B22" s="31">
        <v>4</v>
      </c>
      <c r="C22" s="31" t="s">
        <v>57</v>
      </c>
      <c r="D22" s="88"/>
      <c r="E22" s="22">
        <f t="shared" si="0"/>
        <v>0</v>
      </c>
    </row>
    <row r="23" spans="1:11" x14ac:dyDescent="0.2">
      <c r="A23" s="30" t="s">
        <v>64</v>
      </c>
      <c r="B23" s="31">
        <v>5</v>
      </c>
      <c r="C23" s="31" t="s">
        <v>11</v>
      </c>
      <c r="D23" s="88"/>
      <c r="E23" s="22">
        <f>B23*D23</f>
        <v>0</v>
      </c>
    </row>
    <row r="24" spans="1:11" ht="28.5" x14ac:dyDescent="0.2">
      <c r="A24" s="30" t="s">
        <v>3</v>
      </c>
      <c r="B24" s="31">
        <v>3</v>
      </c>
      <c r="C24" s="32" t="s">
        <v>121</v>
      </c>
      <c r="D24" s="88"/>
      <c r="E24" s="22">
        <f t="shared" si="0"/>
        <v>0</v>
      </c>
    </row>
    <row r="25" spans="1:11" ht="28.5" x14ac:dyDescent="0.2">
      <c r="A25" s="30" t="s">
        <v>4</v>
      </c>
      <c r="B25" s="31">
        <v>3</v>
      </c>
      <c r="C25" s="32" t="s">
        <v>121</v>
      </c>
      <c r="D25" s="88"/>
      <c r="E25" s="22">
        <f t="shared" si="0"/>
        <v>0</v>
      </c>
    </row>
    <row r="26" spans="1:11" ht="28.5" x14ac:dyDescent="0.2">
      <c r="A26" s="34" t="s">
        <v>5</v>
      </c>
      <c r="B26" s="33">
        <v>4</v>
      </c>
      <c r="C26" s="32" t="s">
        <v>76</v>
      </c>
      <c r="D26" s="88"/>
      <c r="E26" s="22">
        <f t="shared" si="0"/>
        <v>0</v>
      </c>
    </row>
    <row r="27" spans="1:11" x14ac:dyDescent="0.2">
      <c r="A27" s="34" t="s">
        <v>6</v>
      </c>
      <c r="B27" s="33">
        <v>4</v>
      </c>
      <c r="C27" s="32" t="s">
        <v>77</v>
      </c>
      <c r="D27" s="88"/>
      <c r="E27" s="22">
        <f t="shared" si="0"/>
        <v>0</v>
      </c>
    </row>
    <row r="28" spans="1:11" x14ac:dyDescent="0.2">
      <c r="A28" s="34" t="s">
        <v>65</v>
      </c>
      <c r="B28" s="31">
        <v>5</v>
      </c>
      <c r="C28" s="31" t="s">
        <v>9</v>
      </c>
      <c r="D28" s="88"/>
      <c r="E28" s="22">
        <f>B28*D28*12</f>
        <v>0</v>
      </c>
    </row>
    <row r="29" spans="1:11" x14ac:dyDescent="0.2">
      <c r="A29" s="34" t="s">
        <v>124</v>
      </c>
      <c r="B29" s="31">
        <v>5</v>
      </c>
      <c r="C29" s="31" t="s">
        <v>11</v>
      </c>
      <c r="D29" s="88"/>
      <c r="E29" s="22">
        <f>B29*D29</f>
        <v>0</v>
      </c>
    </row>
    <row r="30" spans="1:11" ht="19.5" customHeight="1" x14ac:dyDescent="0.2">
      <c r="A30" s="34" t="s">
        <v>7</v>
      </c>
      <c r="B30" s="31">
        <v>3</v>
      </c>
      <c r="C30" s="32" t="s">
        <v>47</v>
      </c>
      <c r="D30" s="88"/>
      <c r="E30" s="22">
        <f>B30*D30*24</f>
        <v>0</v>
      </c>
    </row>
    <row r="31" spans="1:11" ht="28.5" x14ac:dyDescent="0.2">
      <c r="A31" s="34" t="s">
        <v>127</v>
      </c>
      <c r="B31" s="31">
        <v>198</v>
      </c>
      <c r="C31" s="35" t="s">
        <v>102</v>
      </c>
      <c r="D31" s="88"/>
      <c r="E31" s="22">
        <f>B31*D31*2</f>
        <v>0</v>
      </c>
    </row>
    <row r="32" spans="1:11" x14ac:dyDescent="0.2">
      <c r="A32" s="34" t="s">
        <v>128</v>
      </c>
      <c r="B32" s="31">
        <v>50</v>
      </c>
      <c r="C32" s="31" t="s">
        <v>31</v>
      </c>
      <c r="D32" s="88"/>
      <c r="E32" s="22">
        <f t="shared" si="0"/>
        <v>0</v>
      </c>
    </row>
    <row r="33" spans="1:10" x14ac:dyDescent="0.2">
      <c r="A33" s="104" t="s">
        <v>79</v>
      </c>
      <c r="B33" s="119"/>
      <c r="C33" s="105"/>
      <c r="D33" s="36"/>
      <c r="E33" s="37">
        <f>SUM(E19:E32)</f>
        <v>0</v>
      </c>
    </row>
    <row r="34" spans="1:10" ht="15" x14ac:dyDescent="0.25">
      <c r="A34" s="104" t="s">
        <v>97</v>
      </c>
      <c r="B34" s="119"/>
      <c r="C34" s="105"/>
      <c r="D34" s="120">
        <v>0</v>
      </c>
      <c r="E34" s="121"/>
    </row>
    <row r="35" spans="1:10" ht="15" x14ac:dyDescent="0.25">
      <c r="A35" s="122" t="s">
        <v>19</v>
      </c>
      <c r="B35" s="123"/>
      <c r="C35" s="124"/>
      <c r="D35" s="38"/>
      <c r="E35" s="39">
        <f>E33*D34+E33</f>
        <v>0</v>
      </c>
      <c r="F35" s="40"/>
      <c r="G35" s="40"/>
      <c r="H35" s="40"/>
    </row>
    <row r="36" spans="1:10" ht="15" x14ac:dyDescent="0.25">
      <c r="A36" s="104" t="s">
        <v>100</v>
      </c>
      <c r="B36" s="119"/>
      <c r="C36" s="105"/>
      <c r="D36" s="125">
        <v>0</v>
      </c>
      <c r="E36" s="126"/>
      <c r="F36" s="40"/>
      <c r="G36" s="40"/>
      <c r="H36" s="40"/>
    </row>
    <row r="37" spans="1:10" ht="15" x14ac:dyDescent="0.25">
      <c r="A37" s="104" t="s">
        <v>20</v>
      </c>
      <c r="B37" s="119"/>
      <c r="C37" s="105"/>
      <c r="D37" s="38"/>
      <c r="E37" s="95">
        <f>E35*D36+E35</f>
        <v>0</v>
      </c>
      <c r="F37" s="40"/>
      <c r="G37" s="40"/>
      <c r="H37" s="40"/>
    </row>
    <row r="38" spans="1:10" ht="15" x14ac:dyDescent="0.25">
      <c r="A38" s="104" t="s">
        <v>99</v>
      </c>
      <c r="B38" s="119"/>
      <c r="C38" s="105"/>
      <c r="D38" s="120">
        <v>0</v>
      </c>
      <c r="E38" s="121"/>
      <c r="F38" s="40"/>
      <c r="G38" s="40"/>
      <c r="H38" s="40"/>
    </row>
    <row r="39" spans="1:10" ht="15" x14ac:dyDescent="0.25">
      <c r="A39" s="104" t="s">
        <v>21</v>
      </c>
      <c r="B39" s="119"/>
      <c r="C39" s="105"/>
      <c r="D39" s="38"/>
      <c r="E39" s="95">
        <f>E37*D38+E37</f>
        <v>0</v>
      </c>
      <c r="F39" s="40"/>
      <c r="G39" s="40"/>
      <c r="H39" s="40"/>
    </row>
    <row r="40" spans="1:10" ht="15" x14ac:dyDescent="0.25">
      <c r="A40" s="104" t="s">
        <v>98</v>
      </c>
      <c r="B40" s="119"/>
      <c r="C40" s="105"/>
      <c r="D40" s="120">
        <v>0</v>
      </c>
      <c r="E40" s="121"/>
      <c r="F40" s="40"/>
      <c r="G40" s="40"/>
      <c r="H40" s="40"/>
    </row>
    <row r="41" spans="1:10" x14ac:dyDescent="0.2">
      <c r="A41" s="104" t="s">
        <v>22</v>
      </c>
      <c r="B41" s="119"/>
      <c r="C41" s="105"/>
      <c r="D41" s="36"/>
      <c r="E41" s="96">
        <f>E39*D40+E39</f>
        <v>0</v>
      </c>
      <c r="F41" s="40"/>
      <c r="G41" s="40"/>
      <c r="H41" s="40"/>
    </row>
    <row r="42" spans="1:10" ht="15" x14ac:dyDescent="0.25">
      <c r="A42" s="25" t="s">
        <v>163</v>
      </c>
      <c r="B42" s="25"/>
      <c r="C42" s="25"/>
      <c r="D42" s="41"/>
      <c r="E42" s="97">
        <f>E33+E35+E37+E39+E41</f>
        <v>0</v>
      </c>
      <c r="F42" s="43"/>
      <c r="G42" s="43"/>
      <c r="H42" s="43"/>
      <c r="I42" s="44"/>
    </row>
    <row r="43" spans="1:10" ht="15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</row>
    <row r="44" spans="1:10" x14ac:dyDescent="0.2">
      <c r="A44" s="118" t="s">
        <v>32</v>
      </c>
      <c r="B44" s="118"/>
      <c r="C44" s="118"/>
      <c r="D44" s="118"/>
      <c r="E44" s="118"/>
      <c r="F44" s="118"/>
      <c r="G44" s="91"/>
      <c r="H44" s="91"/>
    </row>
    <row r="45" spans="1:10" ht="30" x14ac:dyDescent="0.25">
      <c r="A45" s="45" t="s">
        <v>23</v>
      </c>
      <c r="B45" s="45" t="s">
        <v>24</v>
      </c>
      <c r="C45" s="46" t="s">
        <v>49</v>
      </c>
      <c r="D45" s="98" t="s">
        <v>141</v>
      </c>
      <c r="E45" s="46" t="s">
        <v>72</v>
      </c>
    </row>
    <row r="46" spans="1:10" x14ac:dyDescent="0.2">
      <c r="A46" s="49" t="s">
        <v>48</v>
      </c>
      <c r="B46" s="31">
        <v>1</v>
      </c>
      <c r="C46" s="31" t="s">
        <v>46</v>
      </c>
      <c r="D46" s="90"/>
      <c r="E46" s="48">
        <f>D46*B46</f>
        <v>0</v>
      </c>
    </row>
    <row r="47" spans="1:10" x14ac:dyDescent="0.2">
      <c r="A47" s="49" t="s">
        <v>25</v>
      </c>
      <c r="B47" s="31">
        <v>1</v>
      </c>
      <c r="C47" s="31" t="s">
        <v>50</v>
      </c>
      <c r="D47" s="90"/>
      <c r="E47" s="48">
        <f t="shared" ref="E47:E48" si="1">D47*B47*4</f>
        <v>0</v>
      </c>
    </row>
    <row r="48" spans="1:10" x14ac:dyDescent="0.2">
      <c r="A48" s="49" t="s">
        <v>26</v>
      </c>
      <c r="B48" s="31">
        <v>1</v>
      </c>
      <c r="C48" s="31" t="s">
        <v>50</v>
      </c>
      <c r="D48" s="90"/>
      <c r="E48" s="48">
        <f t="shared" si="1"/>
        <v>0</v>
      </c>
    </row>
    <row r="49" spans="1:5" x14ac:dyDescent="0.2">
      <c r="A49" s="50" t="s">
        <v>27</v>
      </c>
      <c r="B49" s="31">
        <v>1</v>
      </c>
      <c r="C49" s="31" t="s">
        <v>73</v>
      </c>
      <c r="D49" s="90"/>
      <c r="E49" s="48">
        <f>D49*B49</f>
        <v>0</v>
      </c>
    </row>
    <row r="50" spans="1:5" x14ac:dyDescent="0.2">
      <c r="A50" s="50" t="s">
        <v>29</v>
      </c>
      <c r="B50" s="31">
        <v>1</v>
      </c>
      <c r="C50" s="31" t="s">
        <v>46</v>
      </c>
      <c r="D50" s="90"/>
      <c r="E50" s="48">
        <f>D50*B50</f>
        <v>0</v>
      </c>
    </row>
    <row r="51" spans="1:5" x14ac:dyDescent="0.2">
      <c r="A51" s="50" t="s">
        <v>110</v>
      </c>
      <c r="B51" s="31">
        <v>1</v>
      </c>
      <c r="C51" s="31" t="s">
        <v>46</v>
      </c>
      <c r="D51" s="90"/>
      <c r="E51" s="48">
        <f t="shared" ref="E51:E53" si="2">D51*B51</f>
        <v>0</v>
      </c>
    </row>
    <row r="52" spans="1:5" x14ac:dyDescent="0.2">
      <c r="A52" s="50" t="s">
        <v>54</v>
      </c>
      <c r="B52" s="31">
        <v>1</v>
      </c>
      <c r="C52" s="31" t="s">
        <v>46</v>
      </c>
      <c r="D52" s="90"/>
      <c r="E52" s="48">
        <f t="shared" si="2"/>
        <v>0</v>
      </c>
    </row>
    <row r="53" spans="1:5" x14ac:dyDescent="0.2">
      <c r="A53" s="50" t="s">
        <v>28</v>
      </c>
      <c r="B53" s="31">
        <v>2</v>
      </c>
      <c r="C53" s="31" t="s">
        <v>46</v>
      </c>
      <c r="D53" s="90"/>
      <c r="E53" s="48">
        <f t="shared" si="2"/>
        <v>0</v>
      </c>
    </row>
    <row r="54" spans="1:5" x14ac:dyDescent="0.2">
      <c r="A54" s="50" t="s">
        <v>105</v>
      </c>
      <c r="B54" s="31">
        <v>1</v>
      </c>
      <c r="C54" s="31" t="s">
        <v>50</v>
      </c>
      <c r="D54" s="90"/>
      <c r="E54" s="48">
        <f>D54*B54*4</f>
        <v>0</v>
      </c>
    </row>
    <row r="55" spans="1:5" x14ac:dyDescent="0.2">
      <c r="A55" s="50" t="s">
        <v>104</v>
      </c>
      <c r="B55" s="31">
        <v>1</v>
      </c>
      <c r="C55" s="31" t="s">
        <v>55</v>
      </c>
      <c r="D55" s="90"/>
      <c r="E55" s="48">
        <f>D55*B55*2</f>
        <v>0</v>
      </c>
    </row>
    <row r="56" spans="1:5" x14ac:dyDescent="0.2">
      <c r="A56" s="50" t="s">
        <v>103</v>
      </c>
      <c r="B56" s="31">
        <v>1</v>
      </c>
      <c r="C56" s="31" t="s">
        <v>55</v>
      </c>
      <c r="D56" s="90"/>
      <c r="E56" s="48">
        <f>D56*B56*2</f>
        <v>0</v>
      </c>
    </row>
    <row r="57" spans="1:5" x14ac:dyDescent="0.2">
      <c r="A57" s="50" t="s">
        <v>53</v>
      </c>
      <c r="B57" s="31">
        <v>1</v>
      </c>
      <c r="C57" s="31" t="s">
        <v>50</v>
      </c>
      <c r="D57" s="90"/>
      <c r="E57" s="48">
        <f>D57*B57*4</f>
        <v>0</v>
      </c>
    </row>
    <row r="58" spans="1:5" x14ac:dyDescent="0.2">
      <c r="A58" s="50" t="s">
        <v>115</v>
      </c>
      <c r="B58" s="31">
        <v>1</v>
      </c>
      <c r="C58" s="31" t="s">
        <v>50</v>
      </c>
      <c r="D58" s="90"/>
      <c r="E58" s="48">
        <f>D58*B58*4</f>
        <v>0</v>
      </c>
    </row>
    <row r="59" spans="1:5" x14ac:dyDescent="0.2">
      <c r="A59" s="50" t="s">
        <v>106</v>
      </c>
      <c r="B59" s="31">
        <v>1</v>
      </c>
      <c r="C59" s="31" t="s">
        <v>50</v>
      </c>
      <c r="D59" s="90"/>
      <c r="E59" s="48">
        <f>D59*B59*4</f>
        <v>0</v>
      </c>
    </row>
    <row r="60" spans="1:5" x14ac:dyDescent="0.2">
      <c r="A60" s="50" t="s">
        <v>35</v>
      </c>
      <c r="B60" s="31">
        <v>1</v>
      </c>
      <c r="C60" s="31" t="s">
        <v>30</v>
      </c>
      <c r="D60" s="90"/>
      <c r="E60" s="48">
        <f>D60*B60*2</f>
        <v>0</v>
      </c>
    </row>
    <row r="61" spans="1:5" x14ac:dyDescent="0.2">
      <c r="A61" s="50" t="s">
        <v>62</v>
      </c>
      <c r="B61" s="31">
        <v>1</v>
      </c>
      <c r="C61" s="31" t="s">
        <v>30</v>
      </c>
      <c r="D61" s="90"/>
      <c r="E61" s="48">
        <f>D61*B61*2</f>
        <v>0</v>
      </c>
    </row>
    <row r="62" spans="1:5" x14ac:dyDescent="0.2">
      <c r="A62" s="50" t="s">
        <v>37</v>
      </c>
      <c r="B62" s="33">
        <v>1</v>
      </c>
      <c r="C62" s="31" t="s">
        <v>50</v>
      </c>
      <c r="D62" s="90"/>
      <c r="E62" s="48">
        <f>D62*B62*4</f>
        <v>0</v>
      </c>
    </row>
    <row r="63" spans="1:5" x14ac:dyDescent="0.2">
      <c r="A63" s="50" t="s">
        <v>66</v>
      </c>
      <c r="B63" s="33">
        <v>1</v>
      </c>
      <c r="C63" s="31" t="s">
        <v>73</v>
      </c>
      <c r="D63" s="90"/>
      <c r="E63" s="48">
        <f>D63*B63*4</f>
        <v>0</v>
      </c>
    </row>
    <row r="64" spans="1:5" x14ac:dyDescent="0.2">
      <c r="A64" s="50" t="s">
        <v>36</v>
      </c>
      <c r="B64" s="31">
        <v>1</v>
      </c>
      <c r="C64" s="31" t="s">
        <v>50</v>
      </c>
      <c r="D64" s="90"/>
      <c r="E64" s="48">
        <f>D64*B64*4</f>
        <v>0</v>
      </c>
    </row>
    <row r="65" spans="1:11" x14ac:dyDescent="0.2">
      <c r="A65" s="50" t="s">
        <v>60</v>
      </c>
      <c r="B65" s="31">
        <v>1</v>
      </c>
      <c r="C65" s="31" t="s">
        <v>8</v>
      </c>
      <c r="D65" s="90"/>
      <c r="E65" s="48">
        <f>D65*B65*12</f>
        <v>0</v>
      </c>
    </row>
    <row r="66" spans="1:11" x14ac:dyDescent="0.2">
      <c r="A66" s="50" t="s">
        <v>59</v>
      </c>
      <c r="B66" s="31">
        <v>1</v>
      </c>
      <c r="C66" s="31" t="s">
        <v>8</v>
      </c>
      <c r="D66" s="90"/>
      <c r="E66" s="48">
        <f t="shared" ref="E66:E69" si="3">D66*B66*12</f>
        <v>0</v>
      </c>
    </row>
    <row r="67" spans="1:11" x14ac:dyDescent="0.2">
      <c r="A67" s="50" t="s">
        <v>33</v>
      </c>
      <c r="B67" s="31">
        <v>1</v>
      </c>
      <c r="C67" s="31" t="s">
        <v>8</v>
      </c>
      <c r="D67" s="90"/>
      <c r="E67" s="48">
        <f t="shared" si="3"/>
        <v>0</v>
      </c>
    </row>
    <row r="68" spans="1:11" x14ac:dyDescent="0.2">
      <c r="A68" s="50" t="s">
        <v>34</v>
      </c>
      <c r="B68" s="31">
        <v>1</v>
      </c>
      <c r="C68" s="31" t="s">
        <v>50</v>
      </c>
      <c r="D68" s="90"/>
      <c r="E68" s="48">
        <f>D68*B68*4</f>
        <v>0</v>
      </c>
    </row>
    <row r="69" spans="1:11" x14ac:dyDescent="0.2">
      <c r="A69" s="50" t="s">
        <v>61</v>
      </c>
      <c r="B69" s="31">
        <v>1</v>
      </c>
      <c r="C69" s="31" t="s">
        <v>8</v>
      </c>
      <c r="D69" s="90"/>
      <c r="E69" s="48">
        <f t="shared" si="3"/>
        <v>0</v>
      </c>
    </row>
    <row r="70" spans="1:11" x14ac:dyDescent="0.2">
      <c r="A70" s="50" t="s">
        <v>51</v>
      </c>
      <c r="B70" s="31">
        <v>1</v>
      </c>
      <c r="C70" s="31" t="s">
        <v>50</v>
      </c>
      <c r="D70" s="90"/>
      <c r="E70" s="48">
        <f>D70*B70*4</f>
        <v>0</v>
      </c>
    </row>
    <row r="71" spans="1:11" x14ac:dyDescent="0.2">
      <c r="A71" s="50" t="s">
        <v>107</v>
      </c>
      <c r="B71" s="31">
        <v>1</v>
      </c>
      <c r="C71" s="31" t="s">
        <v>50</v>
      </c>
      <c r="D71" s="90"/>
      <c r="E71" s="48">
        <f>D71*B71*4</f>
        <v>0</v>
      </c>
    </row>
    <row r="72" spans="1:11" x14ac:dyDescent="0.2">
      <c r="A72" s="50" t="s">
        <v>108</v>
      </c>
      <c r="B72" s="31">
        <v>1</v>
      </c>
      <c r="C72" s="31" t="s">
        <v>50</v>
      </c>
      <c r="D72" s="90"/>
      <c r="E72" s="48">
        <f>D72*B72*4</f>
        <v>0</v>
      </c>
    </row>
    <row r="73" spans="1:11" x14ac:dyDescent="0.2">
      <c r="A73" s="50" t="s">
        <v>52</v>
      </c>
      <c r="B73" s="31">
        <v>1</v>
      </c>
      <c r="C73" s="31" t="s">
        <v>55</v>
      </c>
      <c r="D73" s="90"/>
      <c r="E73" s="48">
        <f>D73*B73*2</f>
        <v>0</v>
      </c>
    </row>
    <row r="74" spans="1:11" x14ac:dyDescent="0.2">
      <c r="A74" s="50" t="s">
        <v>109</v>
      </c>
      <c r="B74" s="31">
        <v>1</v>
      </c>
      <c r="C74" s="31" t="s">
        <v>46</v>
      </c>
      <c r="D74" s="90"/>
      <c r="E74" s="48">
        <f>D74*B74</f>
        <v>0</v>
      </c>
    </row>
    <row r="75" spans="1:11" ht="15" x14ac:dyDescent="0.25">
      <c r="A75" s="127" t="s">
        <v>87</v>
      </c>
      <c r="B75" s="119"/>
      <c r="C75" s="105"/>
      <c r="D75" s="51"/>
      <c r="E75" s="52">
        <f>SUM(E46:E74)</f>
        <v>0</v>
      </c>
      <c r="F75" s="40"/>
      <c r="G75" s="40"/>
      <c r="H75" s="40"/>
      <c r="I75" s="40"/>
      <c r="J75" s="53"/>
      <c r="K75" s="54"/>
    </row>
    <row r="76" spans="1:11" ht="15" x14ac:dyDescent="0.25">
      <c r="A76" s="104" t="s">
        <v>97</v>
      </c>
      <c r="B76" s="119"/>
      <c r="C76" s="105"/>
      <c r="D76" s="128">
        <v>0</v>
      </c>
      <c r="E76" s="129"/>
      <c r="F76" s="40"/>
      <c r="G76" s="40"/>
      <c r="H76" s="40"/>
      <c r="I76" s="40"/>
      <c r="J76" s="53"/>
      <c r="K76" s="54"/>
    </row>
    <row r="77" spans="1:11" ht="15" x14ac:dyDescent="0.25">
      <c r="A77" s="127" t="s">
        <v>45</v>
      </c>
      <c r="B77" s="119"/>
      <c r="C77" s="105"/>
      <c r="D77" s="21"/>
      <c r="E77" s="39">
        <f>E75*D76+E75</f>
        <v>0</v>
      </c>
      <c r="F77" s="40"/>
      <c r="G77" s="40"/>
      <c r="H77" s="40"/>
      <c r="I77" s="40"/>
      <c r="J77" s="53"/>
      <c r="K77" s="43"/>
    </row>
    <row r="78" spans="1:11" ht="15" x14ac:dyDescent="0.25">
      <c r="A78" s="104" t="s">
        <v>100</v>
      </c>
      <c r="B78" s="119"/>
      <c r="C78" s="105"/>
      <c r="D78" s="128">
        <v>0</v>
      </c>
      <c r="E78" s="129"/>
      <c r="F78" s="40"/>
      <c r="G78" s="40"/>
      <c r="H78" s="40"/>
      <c r="I78" s="40"/>
      <c r="J78" s="53"/>
      <c r="K78" s="43"/>
    </row>
    <row r="79" spans="1:11" ht="15" x14ac:dyDescent="0.25">
      <c r="A79" s="127" t="s">
        <v>89</v>
      </c>
      <c r="B79" s="119"/>
      <c r="C79" s="105"/>
      <c r="D79" s="21"/>
      <c r="E79" s="39">
        <f>E77*D78+E77</f>
        <v>0</v>
      </c>
      <c r="F79" s="40"/>
      <c r="G79" s="40"/>
      <c r="H79" s="40"/>
      <c r="I79" s="40"/>
      <c r="J79" s="53"/>
      <c r="K79" s="43"/>
    </row>
    <row r="80" spans="1:11" ht="15" x14ac:dyDescent="0.25">
      <c r="A80" s="104" t="s">
        <v>99</v>
      </c>
      <c r="B80" s="119"/>
      <c r="C80" s="105"/>
      <c r="D80" s="130">
        <v>0</v>
      </c>
      <c r="E80" s="131"/>
      <c r="F80" s="40"/>
      <c r="G80" s="40"/>
      <c r="H80" s="40"/>
      <c r="I80" s="40"/>
      <c r="J80" s="53"/>
      <c r="K80" s="43"/>
    </row>
    <row r="81" spans="1:11" ht="15" x14ac:dyDescent="0.25">
      <c r="A81" s="127" t="s">
        <v>90</v>
      </c>
      <c r="B81" s="119"/>
      <c r="C81" s="105"/>
      <c r="D81" s="21"/>
      <c r="E81" s="52">
        <f>E79*D80+E79</f>
        <v>0</v>
      </c>
      <c r="F81" s="40"/>
      <c r="G81" s="40"/>
      <c r="H81" s="40"/>
      <c r="I81" s="40"/>
      <c r="J81" s="53"/>
      <c r="K81" s="43"/>
    </row>
    <row r="82" spans="1:11" ht="15" x14ac:dyDescent="0.25">
      <c r="A82" s="104" t="s">
        <v>98</v>
      </c>
      <c r="B82" s="119"/>
      <c r="C82" s="105"/>
      <c r="D82" s="130">
        <v>0</v>
      </c>
      <c r="E82" s="131"/>
      <c r="F82" s="40"/>
      <c r="G82" s="40"/>
      <c r="H82" s="40"/>
      <c r="I82" s="40"/>
      <c r="J82" s="53"/>
      <c r="K82" s="43"/>
    </row>
    <row r="83" spans="1:11" ht="15.75" thickBot="1" x14ac:dyDescent="0.3">
      <c r="A83" s="132" t="s">
        <v>91</v>
      </c>
      <c r="B83" s="133"/>
      <c r="C83" s="134"/>
      <c r="D83" s="55"/>
      <c r="E83" s="56">
        <f>E81*D82+E81</f>
        <v>0</v>
      </c>
      <c r="F83" s="40"/>
      <c r="G83" s="40"/>
      <c r="H83" s="40"/>
      <c r="I83" s="40"/>
      <c r="J83" s="53"/>
      <c r="K83" s="43"/>
    </row>
    <row r="84" spans="1:11" ht="27.75" customHeight="1" thickBot="1" x14ac:dyDescent="0.3">
      <c r="A84" s="135" t="s">
        <v>164</v>
      </c>
      <c r="B84" s="136"/>
      <c r="C84" s="136"/>
      <c r="D84" s="137"/>
      <c r="E84" s="57">
        <f>E75+E77+E79+E81+E83</f>
        <v>0</v>
      </c>
      <c r="F84" s="58"/>
      <c r="G84" s="58"/>
      <c r="H84" s="58"/>
      <c r="I84" s="58"/>
      <c r="J84" s="59"/>
      <c r="K84" s="60"/>
    </row>
    <row r="85" spans="1:11" x14ac:dyDescent="0.2">
      <c r="A85" s="118" t="s">
        <v>10</v>
      </c>
      <c r="B85" s="118"/>
      <c r="C85" s="118"/>
      <c r="D85" s="118"/>
      <c r="E85" s="118"/>
      <c r="F85" s="118"/>
      <c r="G85" s="91"/>
      <c r="H85" s="91"/>
    </row>
    <row r="86" spans="1:11" ht="15" x14ac:dyDescent="0.25">
      <c r="A86" s="15" t="s">
        <v>44</v>
      </c>
      <c r="B86" s="15" t="s">
        <v>135</v>
      </c>
      <c r="C86" s="45" t="s">
        <v>49</v>
      </c>
      <c r="D86" s="15" t="s">
        <v>134</v>
      </c>
      <c r="E86" s="15" t="s">
        <v>58</v>
      </c>
    </row>
    <row r="87" spans="1:11" ht="42.75" x14ac:dyDescent="0.2">
      <c r="A87" s="30" t="s">
        <v>92</v>
      </c>
      <c r="B87" s="62">
        <v>329</v>
      </c>
      <c r="C87" s="61" t="s">
        <v>8</v>
      </c>
      <c r="D87" s="87">
        <v>0</v>
      </c>
      <c r="E87" s="22">
        <f>D87*B87*12</f>
        <v>0</v>
      </c>
    </row>
    <row r="88" spans="1:11" x14ac:dyDescent="0.2">
      <c r="A88" s="63" t="s">
        <v>70</v>
      </c>
      <c r="B88" s="47"/>
      <c r="C88" s="61"/>
      <c r="D88" s="64"/>
      <c r="E88" s="22">
        <f>SUM(E87:E87)</f>
        <v>0</v>
      </c>
      <c r="F88" s="65"/>
    </row>
    <row r="89" spans="1:11" ht="15" x14ac:dyDescent="0.25">
      <c r="A89" s="138" t="s">
        <v>88</v>
      </c>
      <c r="B89" s="123"/>
      <c r="C89" s="123"/>
      <c r="D89" s="124"/>
      <c r="E89" s="84">
        <v>0</v>
      </c>
      <c r="F89" s="65"/>
    </row>
    <row r="90" spans="1:11" x14ac:dyDescent="0.2">
      <c r="A90" s="66" t="s">
        <v>38</v>
      </c>
      <c r="B90" s="67"/>
      <c r="C90" s="21"/>
      <c r="D90" s="21"/>
      <c r="E90" s="39">
        <f>E88*E89+E88</f>
        <v>0</v>
      </c>
      <c r="F90" s="40"/>
      <c r="G90" s="40"/>
      <c r="H90" s="40"/>
      <c r="I90" s="40"/>
      <c r="J90" s="53"/>
      <c r="K90" s="68"/>
    </row>
    <row r="91" spans="1:11" ht="15" x14ac:dyDescent="0.25">
      <c r="A91" s="69" t="s">
        <v>88</v>
      </c>
      <c r="B91" s="70"/>
      <c r="C91" s="71"/>
      <c r="D91" s="72"/>
      <c r="E91" s="85">
        <v>0</v>
      </c>
      <c r="F91" s="40"/>
      <c r="G91" s="40"/>
      <c r="H91" s="40"/>
      <c r="I91" s="40"/>
      <c r="J91" s="53"/>
      <c r="K91" s="68"/>
    </row>
    <row r="92" spans="1:11" x14ac:dyDescent="0.2">
      <c r="A92" s="66" t="s">
        <v>39</v>
      </c>
      <c r="B92" s="67"/>
      <c r="C92" s="21"/>
      <c r="D92" s="21"/>
      <c r="E92" s="39">
        <f>E90*E91+E90</f>
        <v>0</v>
      </c>
      <c r="F92" s="40"/>
      <c r="G92" s="40"/>
      <c r="H92" s="40"/>
      <c r="I92" s="40"/>
      <c r="J92" s="53"/>
      <c r="K92" s="68"/>
    </row>
    <row r="93" spans="1:11" ht="15" x14ac:dyDescent="0.25">
      <c r="A93" s="69" t="s">
        <v>88</v>
      </c>
      <c r="B93" s="70"/>
      <c r="C93" s="71"/>
      <c r="D93" s="72"/>
      <c r="E93" s="85">
        <v>0</v>
      </c>
      <c r="F93" s="40"/>
      <c r="G93" s="40"/>
      <c r="H93" s="40"/>
      <c r="I93" s="40"/>
      <c r="J93" s="53"/>
      <c r="K93" s="68"/>
    </row>
    <row r="94" spans="1:11" x14ac:dyDescent="0.2">
      <c r="A94" s="66" t="s">
        <v>40</v>
      </c>
      <c r="B94" s="67"/>
      <c r="C94" s="21"/>
      <c r="D94" s="21"/>
      <c r="E94" s="39">
        <f>E92*E93+E92</f>
        <v>0</v>
      </c>
      <c r="F94" s="40"/>
      <c r="G94" s="40"/>
      <c r="H94" s="40"/>
      <c r="I94" s="40"/>
      <c r="J94" s="53"/>
      <c r="K94" s="68"/>
    </row>
    <row r="95" spans="1:11" ht="15" x14ac:dyDescent="0.25">
      <c r="A95" s="138" t="s">
        <v>88</v>
      </c>
      <c r="B95" s="123"/>
      <c r="C95" s="123"/>
      <c r="D95" s="123"/>
      <c r="E95" s="86">
        <v>0</v>
      </c>
      <c r="F95" s="40"/>
      <c r="G95" s="40"/>
      <c r="H95" s="40"/>
      <c r="I95" s="40"/>
      <c r="J95" s="53"/>
      <c r="K95" s="68"/>
    </row>
    <row r="96" spans="1:11" ht="16.5" customHeight="1" thickBot="1" x14ac:dyDescent="0.25">
      <c r="A96" s="73" t="s">
        <v>41</v>
      </c>
      <c r="B96" s="74"/>
      <c r="C96" s="55"/>
      <c r="D96" s="55"/>
      <c r="E96" s="56">
        <f>E94*E95+E94</f>
        <v>0</v>
      </c>
      <c r="F96" s="40"/>
      <c r="G96" s="40"/>
      <c r="H96" s="40"/>
      <c r="I96" s="40"/>
      <c r="J96" s="53"/>
      <c r="K96" s="68"/>
    </row>
    <row r="97" spans="1:11" ht="28.5" customHeight="1" thickBot="1" x14ac:dyDescent="0.3">
      <c r="A97" s="75" t="s">
        <v>167</v>
      </c>
      <c r="B97" s="76"/>
      <c r="C97" s="77"/>
      <c r="D97" s="77"/>
      <c r="E97" s="57">
        <f>E88+E90+E92+E94+E96</f>
        <v>0</v>
      </c>
      <c r="F97" s="58"/>
      <c r="G97" s="58"/>
      <c r="H97" s="58"/>
      <c r="I97" s="58"/>
      <c r="J97" s="59"/>
      <c r="K97" s="65"/>
    </row>
    <row r="98" spans="1:11" ht="15" x14ac:dyDescent="0.25">
      <c r="A98" s="139"/>
      <c r="B98" s="139"/>
      <c r="C98" s="139"/>
      <c r="D98" s="139"/>
      <c r="E98" s="139"/>
      <c r="F98" s="139"/>
      <c r="G98" s="92"/>
      <c r="H98" s="92"/>
    </row>
    <row r="99" spans="1:11" x14ac:dyDescent="0.2">
      <c r="A99" s="118" t="s">
        <v>165</v>
      </c>
      <c r="B99" s="118"/>
      <c r="C99" s="118"/>
      <c r="D99" s="118"/>
      <c r="E99" s="118"/>
      <c r="F99" s="118"/>
      <c r="G99" s="91"/>
      <c r="H99" s="91"/>
    </row>
    <row r="100" spans="1:11" x14ac:dyDescent="0.2">
      <c r="A100" s="78" t="s">
        <v>42</v>
      </c>
      <c r="B100" s="79"/>
      <c r="C100" s="79"/>
      <c r="D100" s="79"/>
      <c r="E100" s="80" t="s">
        <v>43</v>
      </c>
      <c r="F100" s="65"/>
    </row>
    <row r="101" spans="1:11" x14ac:dyDescent="0.2">
      <c r="A101" s="119" t="s">
        <v>171</v>
      </c>
      <c r="B101" s="119"/>
      <c r="C101" s="119"/>
      <c r="D101" s="105"/>
      <c r="E101" s="81">
        <f>K15</f>
        <v>0</v>
      </c>
      <c r="F101" s="65"/>
    </row>
    <row r="102" spans="1:11" x14ac:dyDescent="0.2">
      <c r="A102" s="104" t="s">
        <v>170</v>
      </c>
      <c r="B102" s="119"/>
      <c r="C102" s="119"/>
      <c r="D102" s="105"/>
      <c r="E102" s="81">
        <f>E42</f>
        <v>0</v>
      </c>
      <c r="F102" s="65"/>
    </row>
    <row r="103" spans="1:11" x14ac:dyDescent="0.2">
      <c r="A103" s="104" t="s">
        <v>169</v>
      </c>
      <c r="B103" s="119"/>
      <c r="C103" s="119"/>
      <c r="D103" s="105"/>
      <c r="E103" s="81">
        <f>E84</f>
        <v>0</v>
      </c>
      <c r="F103" s="65"/>
    </row>
    <row r="104" spans="1:11" ht="15" thickBot="1" x14ac:dyDescent="0.25">
      <c r="A104" s="151" t="s">
        <v>168</v>
      </c>
      <c r="B104" s="133"/>
      <c r="C104" s="133"/>
      <c r="D104" s="134"/>
      <c r="E104" s="82">
        <f>E97</f>
        <v>0</v>
      </c>
      <c r="F104" s="65"/>
    </row>
    <row r="105" spans="1:11" ht="15.75" customHeight="1" thickBot="1" x14ac:dyDescent="0.3">
      <c r="A105" s="146" t="s">
        <v>166</v>
      </c>
      <c r="B105" s="147"/>
      <c r="C105" s="147"/>
      <c r="D105" s="148"/>
      <c r="E105" s="83">
        <f>SUM(E101:E104)</f>
        <v>0</v>
      </c>
      <c r="F105" s="65"/>
    </row>
    <row r="106" spans="1:11" ht="15" thickBot="1" x14ac:dyDescent="0.25"/>
    <row r="107" spans="1:11" x14ac:dyDescent="0.2">
      <c r="A107" s="100"/>
      <c r="C107" s="100"/>
    </row>
    <row r="108" spans="1:11" ht="15" thickBot="1" x14ac:dyDescent="0.25">
      <c r="A108" s="102"/>
      <c r="C108" s="102"/>
    </row>
    <row r="109" spans="1:11" x14ac:dyDescent="0.2">
      <c r="A109" s="14" t="s">
        <v>136</v>
      </c>
      <c r="C109" s="14" t="s">
        <v>137</v>
      </c>
    </row>
  </sheetData>
  <sheetProtection algorithmName="SHA-512" hashValue="XJSq2ERP8vxrG2bPVsgdyIeDDyyx+uPrsDKfw8QOe2AJYyOtUQo1zzrRVYvXuCXXliuOPzfnrXBL7j45tUJ2+A==" saltValue="dmMeh2Lqh+lxmSlfbdH5xw==" spinCount="100000" sheet="1"/>
  <mergeCells count="58">
    <mergeCell ref="A101:D101"/>
    <mergeCell ref="A102:D102"/>
    <mergeCell ref="A103:D103"/>
    <mergeCell ref="A104:D104"/>
    <mergeCell ref="A105:D105"/>
    <mergeCell ref="A99:F99"/>
    <mergeCell ref="A80:C80"/>
    <mergeCell ref="D80:E80"/>
    <mergeCell ref="A81:C81"/>
    <mergeCell ref="A82:C82"/>
    <mergeCell ref="D82:E82"/>
    <mergeCell ref="A83:C83"/>
    <mergeCell ref="A84:D84"/>
    <mergeCell ref="A85:F85"/>
    <mergeCell ref="A89:D89"/>
    <mergeCell ref="A95:D95"/>
    <mergeCell ref="A98:F98"/>
    <mergeCell ref="A37:C37"/>
    <mergeCell ref="A38:C38"/>
    <mergeCell ref="D38:E38"/>
    <mergeCell ref="A79:C79"/>
    <mergeCell ref="A39:C39"/>
    <mergeCell ref="A40:C40"/>
    <mergeCell ref="D40:E40"/>
    <mergeCell ref="A41:C41"/>
    <mergeCell ref="A44:F44"/>
    <mergeCell ref="A75:C75"/>
    <mergeCell ref="A76:C76"/>
    <mergeCell ref="D76:E76"/>
    <mergeCell ref="A77:C77"/>
    <mergeCell ref="A78:C78"/>
    <mergeCell ref="D78:E78"/>
    <mergeCell ref="A34:C34"/>
    <mergeCell ref="D34:E34"/>
    <mergeCell ref="A35:C35"/>
    <mergeCell ref="A36:C36"/>
    <mergeCell ref="D36:E36"/>
    <mergeCell ref="C13:K13"/>
    <mergeCell ref="A14:B14"/>
    <mergeCell ref="A16:K16"/>
    <mergeCell ref="A17:K17"/>
    <mergeCell ref="A33:C33"/>
    <mergeCell ref="A107:A108"/>
    <mergeCell ref="C107:C108"/>
    <mergeCell ref="A1:G1"/>
    <mergeCell ref="A9:B9"/>
    <mergeCell ref="C9:K9"/>
    <mergeCell ref="E4:J4"/>
    <mergeCell ref="A3:K3"/>
    <mergeCell ref="A6:B6"/>
    <mergeCell ref="A7:B7"/>
    <mergeCell ref="C7:K7"/>
    <mergeCell ref="A8:B8"/>
    <mergeCell ref="A10:B10"/>
    <mergeCell ref="A11:B11"/>
    <mergeCell ref="C11:K11"/>
    <mergeCell ref="A12:B12"/>
    <mergeCell ref="A13:B13"/>
  </mergeCells>
  <pageMargins left="0.7" right="0.7" top="0.75" bottom="0.75" header="0.3" footer="0.3"/>
  <pageSetup paperSize="8" scale="85" orientation="landscape" r:id="rId1"/>
  <rowBreaks count="2" manualBreakCount="2">
    <brk id="43" max="16383" man="1"/>
    <brk id="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7" sqref="B7"/>
    </sheetView>
  </sheetViews>
  <sheetFormatPr defaultColWidth="9.140625" defaultRowHeight="14.25" x14ac:dyDescent="0.2"/>
  <cols>
    <col min="1" max="1" width="35.85546875" style="2" customWidth="1"/>
    <col min="2" max="2" width="43.7109375" style="2" customWidth="1"/>
    <col min="3" max="16384" width="9.140625" style="2"/>
  </cols>
  <sheetData>
    <row r="1" spans="1:5" ht="23.25" x14ac:dyDescent="0.35">
      <c r="A1" s="1" t="s">
        <v>69</v>
      </c>
      <c r="B1" s="1"/>
      <c r="C1" s="1"/>
      <c r="D1" s="1"/>
    </row>
    <row r="2" spans="1:5" ht="15.75" thickBot="1" x14ac:dyDescent="0.25">
      <c r="A2" s="5" t="s">
        <v>67</v>
      </c>
      <c r="B2" s="5"/>
      <c r="C2" s="5" t="s">
        <v>68</v>
      </c>
      <c r="D2" s="5"/>
      <c r="E2" s="5"/>
    </row>
    <row r="3" spans="1:5" ht="15.75" thickBot="1" x14ac:dyDescent="0.3">
      <c r="A3" s="152" t="s">
        <v>12</v>
      </c>
      <c r="B3" s="153"/>
    </row>
    <row r="4" spans="1:5" ht="15" x14ac:dyDescent="0.25">
      <c r="A4" s="4" t="s">
        <v>13</v>
      </c>
      <c r="B4" s="4" t="s">
        <v>17</v>
      </c>
    </row>
    <row r="5" spans="1:5" x14ac:dyDescent="0.2">
      <c r="A5" s="3" t="s">
        <v>14</v>
      </c>
      <c r="B5" s="9">
        <f>'Polokwane 3.4'!E105</f>
        <v>0</v>
      </c>
    </row>
    <row r="6" spans="1:5" x14ac:dyDescent="0.2">
      <c r="A6" s="3" t="s">
        <v>15</v>
      </c>
      <c r="B6" s="9">
        <f>'Nelspruit 3.5'!E90</f>
        <v>0</v>
      </c>
    </row>
    <row r="7" spans="1:5" ht="15" thickBot="1" x14ac:dyDescent="0.25">
      <c r="A7" s="3" t="s">
        <v>16</v>
      </c>
      <c r="B7" s="9">
        <f>'Thohoyandou 3.6'!E105</f>
        <v>0</v>
      </c>
    </row>
    <row r="8" spans="1:5" x14ac:dyDescent="0.2">
      <c r="A8" s="6" t="s">
        <v>130</v>
      </c>
      <c r="B8" s="10">
        <f>SUM(B5:B7)</f>
        <v>0</v>
      </c>
    </row>
    <row r="9" spans="1:5" x14ac:dyDescent="0.2">
      <c r="A9" s="7" t="s">
        <v>131</v>
      </c>
      <c r="B9" s="11">
        <f>B8*15%</f>
        <v>0</v>
      </c>
    </row>
    <row r="10" spans="1:5" ht="15" thickBot="1" x14ac:dyDescent="0.25">
      <c r="A10" s="8" t="s">
        <v>132</v>
      </c>
      <c r="B10" s="12">
        <f>SUM(B8:B9)</f>
        <v>0</v>
      </c>
    </row>
    <row r="13" spans="1:5" ht="15" customHeight="1" x14ac:dyDescent="0.2">
      <c r="A13" s="154" t="s">
        <v>133</v>
      </c>
      <c r="B13" s="154"/>
    </row>
    <row r="14" spans="1:5" x14ac:dyDescent="0.2">
      <c r="A14" s="154"/>
      <c r="B14" s="154"/>
    </row>
    <row r="15" spans="1:5" x14ac:dyDescent="0.2">
      <c r="A15" s="154"/>
      <c r="B15" s="154"/>
    </row>
    <row r="16" spans="1:5" x14ac:dyDescent="0.2">
      <c r="A16" s="154"/>
      <c r="B16" s="154"/>
    </row>
  </sheetData>
  <sheetProtection algorithmName="SHA-512" hashValue="4rAs0bW76J78T6wifq9KMLwaXB8UVQiMWM6rIcRcyk3WQcw/am4tF0CzlcNTcRTm9Ws793fRjm7G4JiWIQWbtw==" saltValue="6Aj5yrRQstAY136ZlRi9Lg==" spinCount="100000" sheet="1" objects="1" scenarios="1"/>
  <mergeCells count="2">
    <mergeCell ref="A3:B3"/>
    <mergeCell ref="A13:B16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Polokwane 3.4</vt:lpstr>
      <vt:lpstr>Nelspruit 3.5</vt:lpstr>
      <vt:lpstr>Thohoyandou 3.6</vt:lpstr>
      <vt:lpstr>Grand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Bongiwe Dambuza</dc:creator>
  <cp:lastModifiedBy>Fortune Mogwatjana</cp:lastModifiedBy>
  <cp:lastPrinted>2021-02-08T09:29:29Z</cp:lastPrinted>
  <dcterms:created xsi:type="dcterms:W3CDTF">2019-11-29T09:22:25Z</dcterms:created>
  <dcterms:modified xsi:type="dcterms:W3CDTF">2021-04-08T12:25:28Z</dcterms:modified>
</cp:coreProperties>
</file>